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firstSheet="1" activeTab="1"/>
  </bookViews>
  <sheets>
    <sheet name="Инф по стац ист(прил 3) МУР" sheetId="1" r:id="rId1"/>
    <sheet name="выбросы " sheetId="9" r:id="rId2"/>
    <sheet name="сброс(прил 3)" sheetId="3" r:id="rId3"/>
    <sheet name=" сточн водах(прил 3) " sheetId="4" r:id="rId4"/>
    <sheet name="отходы " sheetId="5" r:id="rId5"/>
    <sheet name=" дифф ист (прил 4) МУР" sheetId="6" r:id="rId6"/>
    <sheet name=" отх (прил 4) КУР" sheetId="7" r:id="rId7"/>
  </sheets>
  <externalReferences>
    <externalReference r:id="rId8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9"/>
  <c r="P33"/>
  <c r="F33"/>
  <c r="F31"/>
  <c r="N17"/>
  <c r="F17" s="1"/>
  <c r="N16"/>
  <c r="F16" s="1"/>
  <c r="P15"/>
  <c r="F15"/>
  <c r="P14"/>
  <c r="F14"/>
  <c r="F12"/>
  <c r="P11"/>
  <c r="P10"/>
  <c r="F10" s="1"/>
  <c r="N9"/>
  <c r="F9" s="1"/>
  <c r="N8"/>
  <c r="F8" s="1"/>
  <c r="F11" l="1"/>
</calcChain>
</file>

<file path=xl/sharedStrings.xml><?xml version="1.0" encoding="utf-8"?>
<sst xmlns="http://schemas.openxmlformats.org/spreadsheetml/2006/main" count="316" uniqueCount="198">
  <si>
    <t>№ п/п</t>
  </si>
  <si>
    <t>Метан (СН4)</t>
  </si>
  <si>
    <t>Аммиак (NH3)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</si>
  <si>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</si>
  <si>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</si>
  <si>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</si>
  <si>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</si>
  <si>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</si>
  <si>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</si>
  <si>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</si>
  <si>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</si>
  <si>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</si>
  <si>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</si>
  <si>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</si>
  <si>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</si>
  <si>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</si>
  <si>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</si>
  <si>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</si>
  <si>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</si>
  <si>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</si>
  <si>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</si>
  <si>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</si>
  <si>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</si>
  <si>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</si>
  <si>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</si>
  <si>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</si>
  <si>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</si>
  <si>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</si>
  <si>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</si>
  <si>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</si>
  <si>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</si>
  <si>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</si>
  <si>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</si>
  <si>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</si>
  <si>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</si>
  <si>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</si>
  <si>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 xml:space="preserve"> 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 </t>
  </si>
  <si>
    <t>Данные о сбросах сточных вод в воду за отчетный год</t>
  </si>
  <si>
    <t>Объем, кг/год **</t>
  </si>
  <si>
    <t>* перечень загрязнителей 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</si>
  <si>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</si>
  <si>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</si>
  <si>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t xml:space="preserve"> Данные об объемах отходов 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</si>
  <si>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</si>
  <si>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</si>
  <si>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</si>
  <si>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</si>
  <si>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</si>
  <si>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Объем выбросов автотранспорта</t>
  </si>
  <si>
    <t>Регион</t>
  </si>
  <si>
    <t>Объем выбросов (тыс.тонн/год)</t>
  </si>
  <si>
    <t>Объем выбросов по веществам (тыс.тонн / год)</t>
  </si>
  <si>
    <t>Оксиды серы (SOx / SO₂)</t>
  </si>
  <si>
    <t>Оксиды азота (NOx / NO₂)</t>
  </si>
  <si>
    <t>Неметановые органические летучие соединения (НМЛОС)</t>
  </si>
  <si>
    <t>Окись углерода (CO)</t>
  </si>
  <si>
    <t>Диоксид углерода (CO2)</t>
  </si>
  <si>
    <t>Углеводороды (CH)</t>
  </si>
  <si>
    <t>Органические вещества, осаждающиеся на твердых частицах (ОВЧ)</t>
  </si>
  <si>
    <t>Твердые вещества ТЧ10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</si>
  <si>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</si>
  <si>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</si>
  <si>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</si>
  <si>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</si>
  <si>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</si>
  <si>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</si>
  <si>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</si>
  <si>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</si>
  <si>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 xml:space="preserve"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 </t>
  </si>
  <si>
    <t>*классификатор отходов утвержден приказом исполняющего обязанности Министра экологии, геологии и природных ресурсов Республики Казахстан от 6 августа 2021 года № 314.</t>
  </si>
  <si>
    <t>2021 год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</si>
  <si>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</si>
  <si>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</si>
  <si>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 xml:space="preserve">Железо оксид </t>
  </si>
  <si>
    <t>Марганец и его соед</t>
  </si>
  <si>
    <t>Сероводород</t>
  </si>
  <si>
    <t>Оксид углерода</t>
  </si>
  <si>
    <t>Смесь углеводовС1-С5</t>
  </si>
  <si>
    <t>Смесь углеводовС6-С10</t>
  </si>
  <si>
    <t>Пентилены</t>
  </si>
  <si>
    <t>Бензол</t>
  </si>
  <si>
    <t>Диметилбензол</t>
  </si>
  <si>
    <t>Метилбензол</t>
  </si>
  <si>
    <t>Этилбензол</t>
  </si>
  <si>
    <t>Смесь углеводородов С12-С19</t>
  </si>
  <si>
    <t xml:space="preserve">Пыль неорганическая 70-20 % </t>
  </si>
  <si>
    <t>7440-50-8</t>
  </si>
  <si>
    <t>7439-92-1</t>
  </si>
  <si>
    <t>7440-66-6</t>
  </si>
  <si>
    <t>630-08-0</t>
  </si>
  <si>
    <t>Р</t>
  </si>
  <si>
    <t>Взвешенные вещества</t>
  </si>
  <si>
    <t>Медь</t>
  </si>
  <si>
    <t>Нефтепродукты</t>
  </si>
  <si>
    <t>Нитраты</t>
  </si>
  <si>
    <t>Нитриты</t>
  </si>
  <si>
    <t>Сульфаты</t>
  </si>
  <si>
    <t>Хлориды</t>
  </si>
  <si>
    <t>Цинк</t>
  </si>
  <si>
    <t>Строительные отходы</t>
  </si>
  <si>
    <t>Лом цветных металлов</t>
  </si>
  <si>
    <t>Огарки сварочных электродов</t>
  </si>
  <si>
    <t>Смет с территории</t>
  </si>
  <si>
    <t>Твердые бытовые отходы</t>
  </si>
  <si>
    <t>Алюминий</t>
  </si>
  <si>
    <t>Барий</t>
  </si>
  <si>
    <t>Бор</t>
  </si>
  <si>
    <t>Железо</t>
  </si>
  <si>
    <t>Кадмий</t>
  </si>
  <si>
    <t>Кобальт</t>
  </si>
  <si>
    <t>Литий</t>
  </si>
  <si>
    <t>Марганец</t>
  </si>
  <si>
    <t>Натрий</t>
  </si>
  <si>
    <t>Свинец</t>
  </si>
  <si>
    <t>Стронций</t>
  </si>
  <si>
    <t>БПК полн</t>
  </si>
  <si>
    <t>Азот аммонийный</t>
  </si>
  <si>
    <t>7440-43-9</t>
  </si>
  <si>
    <t>Отработанные воздушные
фильтры</t>
  </si>
  <si>
    <t>Отработанные тормозные
колодки</t>
  </si>
  <si>
    <t>120102</t>
  </si>
  <si>
    <t>160118</t>
  </si>
  <si>
    <t>200303</t>
  </si>
  <si>
    <t>120120</t>
  </si>
  <si>
    <t>150202</t>
  </si>
  <si>
    <t>170106</t>
  </si>
  <si>
    <t>пруд-испаритель, водовыпуск №1 (шахтная вода)</t>
  </si>
  <si>
    <t>Хром</t>
  </si>
  <si>
    <t>Азота (IV) диоксид</t>
  </si>
  <si>
    <t>Азот (II) оксид</t>
  </si>
  <si>
    <t>Фтористые газообразные соединения</t>
  </si>
  <si>
    <t>Фториды неорган.плохо растворимые</t>
  </si>
  <si>
    <t>Бутан-1-ол (Бутиловый спирт)</t>
  </si>
  <si>
    <t>Этанол</t>
  </si>
  <si>
    <t>2-Этоксиэтанол (Этиловый эфир этиленгликоля, Этилцеллозольв)</t>
  </si>
  <si>
    <t>Бутилацетат</t>
  </si>
  <si>
    <t>Пропан-2-он</t>
  </si>
  <si>
    <t>Уайт-спирит</t>
  </si>
  <si>
    <t>Масло минеральное</t>
  </si>
  <si>
    <t>7440-47-3</t>
  </si>
  <si>
    <t>71-43-2</t>
  </si>
  <si>
    <t>ВСЕГО</t>
  </si>
  <si>
    <t>Ситников Д.В.</t>
  </si>
  <si>
    <t>181140026916</t>
  </si>
  <si>
    <t>Добыча угля открытым способом</t>
  </si>
  <si>
    <t>Пыль неорганическая (ни-же 20% SiO2)</t>
  </si>
  <si>
    <t>Оксиды серы</t>
  </si>
  <si>
    <t>Взвешенные частицы РМ10</t>
  </si>
  <si>
    <t>Сажа (углерод черный)</t>
  </si>
  <si>
    <t>Эмульсол</t>
  </si>
  <si>
    <t>Пыль абразивная</t>
  </si>
  <si>
    <t>вскрышные породы</t>
  </si>
  <si>
    <t>лом кусковой абразивных изделий</t>
  </si>
  <si>
    <t>отработанные моторные и трансмиссионные масла</t>
  </si>
  <si>
    <t>отработанные ртутьсодержащие лампы</t>
  </si>
  <si>
    <t>отработанные промасленные фильтры</t>
  </si>
  <si>
    <t>промасленная ветошь</t>
  </si>
  <si>
    <t>тара из-под масел</t>
  </si>
  <si>
    <t>отработанные автомобильные шины</t>
  </si>
  <si>
    <t>лом черных металлов</t>
  </si>
  <si>
    <t>вышедшие из употребления спецодежда и спецобувь</t>
  </si>
  <si>
    <t>отходы резины</t>
  </si>
  <si>
    <t>отходы мед.пункта</t>
  </si>
  <si>
    <t>промасленные материалы (опилки, песок) от засыпки проливов нефтепродуктов</t>
  </si>
  <si>
    <t>пыль металлоабразивная</t>
  </si>
  <si>
    <t>16 06 01*</t>
  </si>
  <si>
    <t>13 02 06*</t>
  </si>
  <si>
    <t>20 01 21*</t>
  </si>
  <si>
    <t>16 01 07*</t>
  </si>
  <si>
    <t>15 02  02*</t>
  </si>
  <si>
    <t>15 01 10*</t>
  </si>
  <si>
    <t>16 01 03</t>
  </si>
  <si>
    <t>16 01 99</t>
  </si>
  <si>
    <t>16 01 12</t>
  </si>
  <si>
    <t>16 01 17</t>
  </si>
  <si>
    <t>12 01 13</t>
  </si>
  <si>
    <t>18 01 04</t>
  </si>
  <si>
    <t>10 01 01</t>
  </si>
  <si>
    <t>01 01 02</t>
  </si>
  <si>
    <t>20 03 01</t>
  </si>
  <si>
    <t>19 12 04</t>
  </si>
  <si>
    <t>Передаётся на утилизацию на основании договора сторонним организациям</t>
  </si>
  <si>
    <t xml:space="preserve">ТОО «Kazakhmys Coal» (Казахмыс Коал), юридический адрес: ТОО «Kazakhmys Coal» (Казахмыс Коал), Республика Казахстан, 100012, Карагандинская область, г. Караганда, район им. Казыбек би,пр. Назарбаева 33/3, е-mail: Marina.Khutinaeva@kazakhmys.kz, контактный телефон: 87056948020, 8 (7212) 952315   </t>
  </si>
  <si>
    <t>Карагандинская область,
Бухар-Жырауский район, ПТЦ "Куу-Чек"</t>
  </si>
  <si>
    <t>Угольный разрез Куу-Чекинский , восточная долгота 73°23'46"  северная широта 50°16'50", добыча угля открытым способом.</t>
  </si>
  <si>
    <t>ПТЦ "Куу-Чек"</t>
  </si>
  <si>
    <t xml:space="preserve">разрез Куу-Чекинский </t>
  </si>
  <si>
    <t>ист мех маст</t>
  </si>
  <si>
    <t>Котельная  (0016)</t>
  </si>
  <si>
    <t xml:space="preserve">Котельная (0021) </t>
  </si>
  <si>
    <t>Сварочный пост 1033</t>
  </si>
  <si>
    <t>Склад ГСМ (ист.6079)</t>
  </si>
  <si>
    <t>резка металла . (ист.6051)</t>
  </si>
  <si>
    <t>отработанные аккумуляторы</t>
  </si>
  <si>
    <t>внешние отвалы</t>
  </si>
  <si>
    <t>золошлак</t>
  </si>
  <si>
    <r>
      <t>Котельная</t>
    </r>
    <r>
      <rPr>
        <sz val="10"/>
        <color rgb="FFFFFF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(0020</t>
    </r>
    <r>
      <rPr>
        <sz val="10"/>
        <color rgb="FF000000"/>
        <rFont val="Times New Roman"/>
        <family val="1"/>
        <charset val="204"/>
      </rPr>
      <t>)</t>
    </r>
  </si>
  <si>
    <t>Данные о выбросе загрязнителей в атмосферу за 2023 отчетный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</si>
</sst>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000"/>
    <numFmt numFmtId="165" formatCode="0.00000"/>
    <numFmt numFmtId="166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FF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FCFCF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top" wrapText="1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166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" fontId="6" fillId="0" borderId="7" xfId="1" applyNumberFormat="1" applyFont="1" applyFill="1" applyBorder="1" applyAlignment="1">
      <alignment horizontal="left" vertical="top" wrapText="1"/>
    </xf>
    <xf numFmtId="2" fontId="6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65" fontId="1" fillId="0" borderId="6" xfId="0" applyNumberFormat="1" applyFont="1" applyFill="1" applyBorder="1" applyAlignment="1">
      <alignment horizontal="left" vertical="center" wrapText="1"/>
    </xf>
    <xf numFmtId="1" fontId="1" fillId="0" borderId="6" xfId="1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khut/Desktop/&#1087;&#1088;&#1086;&#1077;&#1082;&#1090;%20&#1087;&#1076;&#1074;%20&#1087;&#1088;&#1086;&#1077;&#1082;&#1090;%20&#1085;&#1088;&#1086;/4%20&#1042;&#1089;&#1087;&#1086;&#1084;&#1086;&#1075;.%20&#1059;&#1095;&#1072;&#1089;&#1090;&#1086;&#1082;%202016-2025%2027-11-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в1"/>
      <sheetName val="инв2"/>
      <sheetName val="инв3"/>
      <sheetName val="инв4"/>
      <sheetName val="параметр."/>
      <sheetName val="норм1"/>
      <sheetName val="норм2"/>
      <sheetName val="норм3"/>
      <sheetName val="норм4"/>
      <sheetName val="норм5"/>
      <sheetName val="норм6"/>
      <sheetName val="норм7"/>
      <sheetName val="Норм"/>
      <sheetName val="КОП"/>
      <sheetName val="Перечень"/>
      <sheetName val="сжигание отходов - масло"/>
      <sheetName val="сжигание отходов - Древесина"/>
      <sheetName val="РСХ Мастерск_элсв"/>
      <sheetName val="Блок РСХ МАСТЕРС_газрезка"/>
      <sheetName val="РСХ_ Кузн горн"/>
      <sheetName val="РСХ_станки"/>
      <sheetName val="РСУ_покр"/>
      <sheetName val="АВТОБАЗА_элсв"/>
      <sheetName val="Автобаза_ газрезк"/>
      <sheetName val="АВТОБАЗА_вулканиз "/>
      <sheetName val="АВТОБАЗА_СТопАпп "/>
      <sheetName val="АВТОБАЗА_аккумул"/>
      <sheetName val="АВТОБАЗА_заточ"/>
      <sheetName val="Автобаза_ Печь"/>
      <sheetName val="ОТК_Др МТЛ-300"/>
      <sheetName val="ГСМ-2 "/>
      <sheetName val="ГСМ-1"/>
      <sheetName val="Вспом 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3">
          <cell r="F13">
            <v>3.2000000000000002E-3</v>
          </cell>
        </row>
        <row r="19">
          <cell r="F19">
            <v>2.0000000000000001E-4</v>
          </cell>
        </row>
        <row r="25">
          <cell r="F25">
            <v>2.0000000000000001E-4</v>
          </cell>
        </row>
        <row r="31">
          <cell r="F31">
            <v>1.1999999999999999E-3</v>
          </cell>
        </row>
        <row r="57">
          <cell r="F57">
            <v>1.6999999999999999E-3</v>
          </cell>
        </row>
        <row r="65">
          <cell r="F65">
            <v>1E-4</v>
          </cell>
        </row>
        <row r="71">
          <cell r="F71">
            <v>1E-4</v>
          </cell>
        </row>
        <row r="89">
          <cell r="F89">
            <v>1E-4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4"/>
  <sheetViews>
    <sheetView topLeftCell="A13" workbookViewId="0">
      <selection activeCell="E25" sqref="E25"/>
    </sheetView>
  </sheetViews>
  <sheetFormatPr defaultRowHeight="15"/>
  <cols>
    <col min="1" max="1" width="3" customWidth="1"/>
    <col min="2" max="2" width="3.5703125" bestFit="1" customWidth="1"/>
    <col min="3" max="3" width="37.85546875" customWidth="1"/>
    <col min="4" max="4" width="54.7109375" customWidth="1"/>
  </cols>
  <sheetData>
    <row r="2" spans="2:4">
      <c r="B2" s="54" t="s">
        <v>4</v>
      </c>
      <c r="C2" s="54"/>
      <c r="D2" s="54"/>
    </row>
    <row r="3" spans="2:4" ht="25.5">
      <c r="B3" s="8" t="s">
        <v>0</v>
      </c>
      <c r="C3" s="8" t="s">
        <v>5</v>
      </c>
      <c r="D3" s="8" t="s">
        <v>6</v>
      </c>
    </row>
    <row r="4" spans="2:4">
      <c r="B4" s="3">
        <v>1</v>
      </c>
      <c r="C4" s="3">
        <v>2</v>
      </c>
      <c r="D4" s="3">
        <v>3</v>
      </c>
    </row>
    <row r="5" spans="2:4" ht="24" customHeight="1">
      <c r="B5" s="11">
        <v>1</v>
      </c>
      <c r="C5" s="15" t="s">
        <v>7</v>
      </c>
      <c r="D5" s="5" t="s">
        <v>186</v>
      </c>
    </row>
    <row r="6" spans="2:4">
      <c r="B6" s="11">
        <v>2</v>
      </c>
      <c r="C6" s="15" t="s">
        <v>8</v>
      </c>
      <c r="D6" s="25" t="s">
        <v>143</v>
      </c>
    </row>
    <row r="7" spans="2:4" ht="120" customHeight="1">
      <c r="B7" s="11">
        <v>3</v>
      </c>
      <c r="C7" s="15" t="s">
        <v>9</v>
      </c>
      <c r="D7" s="29" t="s">
        <v>182</v>
      </c>
    </row>
    <row r="8" spans="2:4">
      <c r="B8" s="11">
        <v>4</v>
      </c>
      <c r="C8" s="15" t="s">
        <v>10</v>
      </c>
      <c r="D8" s="5" t="s">
        <v>142</v>
      </c>
    </row>
    <row r="9" spans="2:4" ht="65.25" customHeight="1">
      <c r="B9" s="11">
        <v>5</v>
      </c>
      <c r="C9" s="15" t="s">
        <v>11</v>
      </c>
      <c r="D9" s="33" t="s">
        <v>142</v>
      </c>
    </row>
    <row r="10" spans="2:4">
      <c r="B10" s="11">
        <v>6</v>
      </c>
      <c r="C10" s="15" t="s">
        <v>12</v>
      </c>
      <c r="D10" s="5" t="s">
        <v>70</v>
      </c>
    </row>
    <row r="11" spans="2:4" ht="29.25" customHeight="1">
      <c r="B11" s="11">
        <v>7</v>
      </c>
      <c r="C11" s="15" t="s">
        <v>13</v>
      </c>
      <c r="D11" s="5" t="s">
        <v>71</v>
      </c>
    </row>
    <row r="12" spans="2:4" ht="30">
      <c r="B12" s="11">
        <v>8</v>
      </c>
      <c r="C12" s="15" t="s">
        <v>14</v>
      </c>
      <c r="D12" s="5" t="s">
        <v>183</v>
      </c>
    </row>
    <row r="13" spans="2:4">
      <c r="B13" s="11" t="s">
        <v>15</v>
      </c>
      <c r="C13" s="15" t="s">
        <v>16</v>
      </c>
      <c r="D13" s="5" t="s">
        <v>71</v>
      </c>
    </row>
    <row r="14" spans="2:4">
      <c r="B14" s="11" t="s">
        <v>17</v>
      </c>
      <c r="C14" s="15" t="s">
        <v>18</v>
      </c>
      <c r="D14" s="5" t="s">
        <v>71</v>
      </c>
    </row>
    <row r="15" spans="2:4">
      <c r="B15" s="11" t="s">
        <v>19</v>
      </c>
      <c r="C15" s="15" t="s">
        <v>20</v>
      </c>
      <c r="D15" s="5" t="s">
        <v>71</v>
      </c>
    </row>
    <row r="16" spans="2:4">
      <c r="B16" s="11" t="s">
        <v>21</v>
      </c>
      <c r="C16" s="15" t="s">
        <v>22</v>
      </c>
      <c r="D16" s="5" t="s">
        <v>71</v>
      </c>
    </row>
    <row r="17" spans="2:4" ht="41.25" customHeight="1">
      <c r="B17" s="11">
        <v>9</v>
      </c>
      <c r="C17" s="16" t="s">
        <v>23</v>
      </c>
      <c r="D17" s="33" t="s">
        <v>184</v>
      </c>
    </row>
    <row r="18" spans="2:4" ht="38.25">
      <c r="B18" s="11">
        <v>10</v>
      </c>
      <c r="C18" s="16" t="s">
        <v>24</v>
      </c>
      <c r="D18" s="34"/>
    </row>
    <row r="19" spans="2:4" ht="15.75" thickBot="1">
      <c r="B19" s="13"/>
      <c r="C19" s="14"/>
      <c r="D19" s="12"/>
    </row>
    <row r="20" spans="2:4" ht="17.25" customHeight="1">
      <c r="B20" s="51" t="s">
        <v>25</v>
      </c>
      <c r="C20" s="52"/>
      <c r="D20" s="53"/>
    </row>
    <row r="21" spans="2:4" ht="25.5">
      <c r="B21" s="8" t="s">
        <v>0</v>
      </c>
      <c r="C21" s="8" t="s">
        <v>5</v>
      </c>
      <c r="D21" s="8" t="s">
        <v>6</v>
      </c>
    </row>
    <row r="22" spans="2:4">
      <c r="B22" s="3">
        <v>1</v>
      </c>
      <c r="C22" s="3">
        <v>2</v>
      </c>
      <c r="D22" s="3">
        <v>3</v>
      </c>
    </row>
    <row r="23" spans="2:4" ht="25.5">
      <c r="B23" s="11">
        <v>1</v>
      </c>
      <c r="C23" s="6" t="s">
        <v>26</v>
      </c>
      <c r="D23" s="33" t="s">
        <v>185</v>
      </c>
    </row>
    <row r="24" spans="2:4" ht="25.5">
      <c r="B24" s="11">
        <v>2</v>
      </c>
      <c r="C24" s="6" t="s">
        <v>27</v>
      </c>
      <c r="D24" s="5" t="s">
        <v>144</v>
      </c>
    </row>
  </sheetData>
  <mergeCells count="2">
    <mergeCell ref="B20:D20"/>
    <mergeCell ref="B2:D2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59"/>
  <sheetViews>
    <sheetView tabSelected="1" workbookViewId="0">
      <selection activeCell="E71" sqref="E71"/>
    </sheetView>
  </sheetViews>
  <sheetFormatPr defaultRowHeight="15"/>
  <cols>
    <col min="1" max="1" width="2" style="2" customWidth="1"/>
    <col min="2" max="2" width="4.42578125" style="2" customWidth="1"/>
    <col min="3" max="3" width="10.140625" style="2" customWidth="1"/>
    <col min="4" max="4" width="7.7109375" style="2" customWidth="1"/>
    <col min="5" max="5" width="19.28515625" style="2" customWidth="1"/>
    <col min="6" max="6" width="17.5703125" style="2" customWidth="1"/>
    <col min="7" max="7" width="16.140625" style="2" customWidth="1"/>
    <col min="8" max="8" width="10" style="2" customWidth="1"/>
    <col min="9" max="9" width="12.42578125" style="2" customWidth="1"/>
    <col min="10" max="10" width="11.85546875" style="2" customWidth="1"/>
    <col min="11" max="11" width="10" style="2" customWidth="1"/>
    <col min="12" max="12" width="10.42578125" style="2" customWidth="1"/>
    <col min="13" max="14" width="9.28515625" style="2" customWidth="1"/>
    <col min="15" max="15" width="11.42578125" style="2" customWidth="1"/>
    <col min="16" max="16" width="9.140625" style="2" customWidth="1"/>
    <col min="17" max="17" width="10" style="2" customWidth="1"/>
    <col min="18" max="18" width="10.140625" style="2" customWidth="1"/>
    <col min="19" max="19" width="9.28515625" style="2" customWidth="1"/>
    <col min="20" max="20" width="11.5703125" style="2" customWidth="1"/>
    <col min="21" max="16384" width="9.140625" style="2"/>
  </cols>
  <sheetData>
    <row r="1" spans="2:20" ht="10.5" customHeight="1"/>
    <row r="2" spans="2:20" ht="19.5" customHeight="1">
      <c r="B2" s="59" t="s">
        <v>197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2:20" ht="26.25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2:20" ht="39.75" customHeight="1">
      <c r="B4" s="62" t="s">
        <v>0</v>
      </c>
      <c r="C4" s="62" t="s">
        <v>28</v>
      </c>
      <c r="D4" s="62" t="s">
        <v>29</v>
      </c>
      <c r="E4" s="62" t="s">
        <v>30</v>
      </c>
      <c r="F4" s="49"/>
      <c r="G4" s="49"/>
      <c r="H4" s="57" t="s">
        <v>31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16" t="s">
        <v>32</v>
      </c>
    </row>
    <row r="5" spans="2:20" ht="122.25" customHeight="1">
      <c r="B5" s="62"/>
      <c r="C5" s="62"/>
      <c r="D5" s="62"/>
      <c r="E5" s="62"/>
      <c r="F5" s="56" t="s">
        <v>141</v>
      </c>
      <c r="G5" s="56"/>
      <c r="H5" s="56" t="s">
        <v>188</v>
      </c>
      <c r="I5" s="56"/>
      <c r="J5" s="56" t="s">
        <v>196</v>
      </c>
      <c r="K5" s="56"/>
      <c r="L5" s="56" t="s">
        <v>189</v>
      </c>
      <c r="M5" s="56"/>
      <c r="N5" s="56" t="s">
        <v>190</v>
      </c>
      <c r="O5" s="56"/>
      <c r="P5" s="56" t="s">
        <v>192</v>
      </c>
      <c r="Q5" s="56"/>
      <c r="R5" s="56" t="s">
        <v>191</v>
      </c>
      <c r="S5" s="56"/>
      <c r="T5" s="6"/>
    </row>
    <row r="6" spans="2:20" ht="38.25" customHeight="1">
      <c r="B6" s="62"/>
      <c r="C6" s="62"/>
      <c r="D6" s="62"/>
      <c r="E6" s="62"/>
      <c r="F6" s="47" t="s">
        <v>33</v>
      </c>
      <c r="G6" s="47" t="s">
        <v>34</v>
      </c>
      <c r="H6" s="47" t="s">
        <v>33</v>
      </c>
      <c r="I6" s="47" t="s">
        <v>34</v>
      </c>
      <c r="J6" s="47" t="s">
        <v>33</v>
      </c>
      <c r="K6" s="47" t="s">
        <v>34</v>
      </c>
      <c r="L6" s="47" t="s">
        <v>33</v>
      </c>
      <c r="M6" s="47" t="s">
        <v>34</v>
      </c>
      <c r="N6" s="47" t="s">
        <v>33</v>
      </c>
      <c r="O6" s="47" t="s">
        <v>34</v>
      </c>
      <c r="P6" s="47" t="s">
        <v>33</v>
      </c>
      <c r="Q6" s="47" t="s">
        <v>34</v>
      </c>
      <c r="R6" s="47" t="s">
        <v>33</v>
      </c>
      <c r="S6" s="47" t="s">
        <v>34</v>
      </c>
      <c r="T6" s="6"/>
    </row>
    <row r="7" spans="2:20">
      <c r="B7" s="50">
        <v>1</v>
      </c>
      <c r="C7" s="50">
        <v>2</v>
      </c>
      <c r="D7" s="50">
        <v>3</v>
      </c>
      <c r="E7" s="50">
        <v>4</v>
      </c>
      <c r="F7" s="50"/>
      <c r="G7" s="50"/>
      <c r="H7" s="50">
        <v>5</v>
      </c>
      <c r="I7" s="50">
        <v>6</v>
      </c>
      <c r="J7" s="50">
        <v>7</v>
      </c>
      <c r="K7" s="50">
        <v>8</v>
      </c>
      <c r="L7" s="50">
        <v>9</v>
      </c>
      <c r="M7" s="50">
        <v>10</v>
      </c>
      <c r="N7" s="50">
        <v>11</v>
      </c>
      <c r="O7" s="50">
        <v>12</v>
      </c>
      <c r="P7" s="50">
        <v>13</v>
      </c>
      <c r="Q7" s="50">
        <v>14</v>
      </c>
      <c r="R7" s="50">
        <v>15</v>
      </c>
      <c r="S7" s="50">
        <v>16</v>
      </c>
      <c r="T7" s="50">
        <v>29</v>
      </c>
    </row>
    <row r="8" spans="2:20">
      <c r="B8" s="48"/>
      <c r="C8" s="4"/>
      <c r="D8" s="4"/>
      <c r="E8" s="19" t="s">
        <v>73</v>
      </c>
      <c r="F8" s="42">
        <f>H8+N8</f>
        <v>3.2</v>
      </c>
      <c r="G8" s="41">
        <v>0</v>
      </c>
      <c r="H8" s="43"/>
      <c r="I8" s="40">
        <v>0</v>
      </c>
      <c r="J8" s="40"/>
      <c r="K8" s="40"/>
      <c r="L8" s="40"/>
      <c r="M8" s="40"/>
      <c r="N8" s="40">
        <f>[1]норм5!$F$13*1000</f>
        <v>3.2</v>
      </c>
      <c r="O8" s="40">
        <v>0</v>
      </c>
      <c r="P8" s="40"/>
      <c r="Q8" s="40"/>
      <c r="R8" s="40"/>
      <c r="S8" s="40"/>
      <c r="T8" s="10" t="s">
        <v>90</v>
      </c>
    </row>
    <row r="9" spans="2:20" ht="16.5" customHeight="1">
      <c r="B9" s="48"/>
      <c r="C9" s="4"/>
      <c r="D9" s="4"/>
      <c r="E9" s="19" t="s">
        <v>74</v>
      </c>
      <c r="F9" s="20">
        <f>H9+N9</f>
        <v>0.2</v>
      </c>
      <c r="G9" s="41">
        <v>0</v>
      </c>
      <c r="H9" s="44"/>
      <c r="I9" s="40">
        <v>0</v>
      </c>
      <c r="J9" s="40"/>
      <c r="K9" s="40"/>
      <c r="L9" s="40"/>
      <c r="M9" s="40"/>
      <c r="N9" s="40">
        <f>[1]норм5!$F$19*1000</f>
        <v>0.2</v>
      </c>
      <c r="O9" s="40">
        <v>0</v>
      </c>
      <c r="P9" s="40"/>
      <c r="Q9" s="40"/>
      <c r="R9" s="40"/>
      <c r="S9" s="40"/>
      <c r="T9" s="10" t="s">
        <v>90</v>
      </c>
    </row>
    <row r="10" spans="2:20" ht="16.5" customHeight="1">
      <c r="B10" s="48"/>
      <c r="C10" s="4" t="s">
        <v>139</v>
      </c>
      <c r="D10" s="10">
        <v>2</v>
      </c>
      <c r="E10" s="19" t="s">
        <v>127</v>
      </c>
      <c r="F10" s="20">
        <f>P10</f>
        <v>0.2</v>
      </c>
      <c r="G10" s="41">
        <v>0</v>
      </c>
      <c r="H10" s="44"/>
      <c r="I10" s="40"/>
      <c r="J10" s="40"/>
      <c r="K10" s="40"/>
      <c r="L10" s="40"/>
      <c r="M10" s="40"/>
      <c r="N10" s="40"/>
      <c r="O10" s="40"/>
      <c r="P10" s="40">
        <f>[1]норм5!$F$25*1000</f>
        <v>0.2</v>
      </c>
      <c r="Q10" s="40">
        <v>0</v>
      </c>
      <c r="R10" s="40"/>
      <c r="S10" s="40"/>
      <c r="T10" s="10" t="s">
        <v>90</v>
      </c>
    </row>
    <row r="11" spans="2:20">
      <c r="B11" s="10"/>
      <c r="C11" s="10"/>
      <c r="D11" s="10">
        <v>1</v>
      </c>
      <c r="E11" s="19" t="s">
        <v>128</v>
      </c>
      <c r="F11" s="20">
        <f>J11+L11+P11</f>
        <v>2.6566999999999998</v>
      </c>
      <c r="G11" s="41">
        <v>0</v>
      </c>
      <c r="H11" s="40">
        <v>0.57799999999999996</v>
      </c>
      <c r="I11" s="40">
        <v>0</v>
      </c>
      <c r="J11" s="40">
        <v>1.448</v>
      </c>
      <c r="K11" s="40">
        <v>0</v>
      </c>
      <c r="L11" s="40">
        <v>8.6999999999999994E-3</v>
      </c>
      <c r="M11" s="40">
        <v>0</v>
      </c>
      <c r="N11" s="40"/>
      <c r="O11" s="40"/>
      <c r="P11" s="40">
        <f>[1]норм5!$F$31*1000</f>
        <v>1.2</v>
      </c>
      <c r="Q11" s="40">
        <v>0</v>
      </c>
      <c r="R11" s="40"/>
      <c r="S11" s="40"/>
      <c r="T11" s="10" t="s">
        <v>90</v>
      </c>
    </row>
    <row r="12" spans="2:20">
      <c r="B12" s="10"/>
      <c r="C12" s="10"/>
      <c r="D12" s="10">
        <v>1</v>
      </c>
      <c r="E12" s="20" t="s">
        <v>129</v>
      </c>
      <c r="F12" s="20">
        <f>L12</f>
        <v>1.4E-3</v>
      </c>
      <c r="G12" s="41">
        <v>0</v>
      </c>
      <c r="H12" s="40">
        <v>9.2999999999999999E-2</v>
      </c>
      <c r="I12" s="40">
        <v>0</v>
      </c>
      <c r="J12" s="40">
        <v>0.23599999999999999</v>
      </c>
      <c r="K12" s="40"/>
      <c r="L12" s="40">
        <v>1.4E-3</v>
      </c>
      <c r="M12" s="40">
        <v>0</v>
      </c>
      <c r="N12" s="40"/>
      <c r="O12" s="40"/>
      <c r="P12" s="40"/>
      <c r="Q12" s="40"/>
      <c r="R12" s="40"/>
      <c r="S12" s="40"/>
      <c r="T12" s="10" t="s">
        <v>90</v>
      </c>
    </row>
    <row r="13" spans="2:20">
      <c r="B13" s="10"/>
      <c r="C13" s="10"/>
      <c r="D13" s="10"/>
      <c r="E13" s="19" t="s">
        <v>75</v>
      </c>
      <c r="F13" s="20"/>
      <c r="G13" s="41"/>
      <c r="H13" s="40"/>
      <c r="I13" s="40"/>
      <c r="J13" s="74"/>
      <c r="K13" s="40"/>
      <c r="L13" s="40"/>
      <c r="M13" s="40"/>
      <c r="N13" s="40"/>
      <c r="O13" s="40"/>
      <c r="P13" s="40"/>
      <c r="Q13" s="40"/>
      <c r="R13" s="40"/>
      <c r="S13" s="40"/>
      <c r="T13" s="10" t="s">
        <v>90</v>
      </c>
    </row>
    <row r="14" spans="2:20">
      <c r="B14" s="10"/>
      <c r="C14" s="10" t="s">
        <v>89</v>
      </c>
      <c r="D14" s="10">
        <v>1</v>
      </c>
      <c r="E14" s="19" t="s">
        <v>76</v>
      </c>
      <c r="F14" s="20">
        <f>J14+L14+P14+R14</f>
        <v>21.645999999999997</v>
      </c>
      <c r="G14" s="41">
        <v>0</v>
      </c>
      <c r="H14" s="40">
        <v>7.8570000000000002</v>
      </c>
      <c r="I14" s="40">
        <v>0</v>
      </c>
      <c r="J14" s="40">
        <v>19.809999999999999</v>
      </c>
      <c r="K14" s="40">
        <v>0</v>
      </c>
      <c r="L14" s="40">
        <v>0.13600000000000001</v>
      </c>
      <c r="M14" s="40">
        <v>0</v>
      </c>
      <c r="N14" s="40"/>
      <c r="O14" s="40"/>
      <c r="P14" s="40">
        <f>[1]норм5!$F$57*1000</f>
        <v>1.7</v>
      </c>
      <c r="Q14" s="40">
        <v>0</v>
      </c>
      <c r="R14" s="40"/>
      <c r="S14" s="40"/>
      <c r="T14" s="10" t="s">
        <v>90</v>
      </c>
    </row>
    <row r="15" spans="2:20">
      <c r="B15" s="10"/>
      <c r="C15" s="10"/>
      <c r="D15" s="10">
        <v>1</v>
      </c>
      <c r="E15" s="19" t="s">
        <v>146</v>
      </c>
      <c r="F15" s="20">
        <f>L15+R15</f>
        <v>6.4000000000000001E-2</v>
      </c>
      <c r="G15" s="41">
        <v>0</v>
      </c>
      <c r="H15" s="40">
        <v>2.4700000000000002</v>
      </c>
      <c r="I15" s="40">
        <v>0</v>
      </c>
      <c r="J15" s="40">
        <v>6.84</v>
      </c>
      <c r="K15" s="40"/>
      <c r="L15" s="40">
        <v>6.4000000000000001E-2</v>
      </c>
      <c r="M15" s="40">
        <v>0</v>
      </c>
      <c r="N15" s="45"/>
      <c r="O15" s="40"/>
      <c r="P15" s="40">
        <f>0.0099*1000</f>
        <v>9.9</v>
      </c>
      <c r="Q15" s="40">
        <v>0</v>
      </c>
      <c r="R15" s="40"/>
      <c r="S15" s="40"/>
      <c r="T15" s="10"/>
    </row>
    <row r="16" spans="2:20" ht="45">
      <c r="B16" s="10"/>
      <c r="C16" s="10"/>
      <c r="D16" s="10"/>
      <c r="E16" s="20" t="s">
        <v>130</v>
      </c>
      <c r="F16" s="20">
        <f>H16+N16</f>
        <v>0.1</v>
      </c>
      <c r="G16" s="41">
        <v>0</v>
      </c>
      <c r="H16" s="40"/>
      <c r="I16" s="40"/>
      <c r="J16" s="40"/>
      <c r="K16" s="40"/>
      <c r="L16" s="40"/>
      <c r="M16" s="40"/>
      <c r="N16" s="40">
        <f>[1]норм5!$F$65*1000</f>
        <v>0.1</v>
      </c>
      <c r="O16" s="40">
        <v>0</v>
      </c>
      <c r="P16" s="40"/>
      <c r="Q16" s="40"/>
      <c r="R16" s="40"/>
      <c r="S16" s="40"/>
      <c r="T16" s="10" t="s">
        <v>90</v>
      </c>
    </row>
    <row r="17" spans="2:20" ht="45">
      <c r="B17" s="10"/>
      <c r="C17" s="10"/>
      <c r="D17" s="10">
        <v>6</v>
      </c>
      <c r="E17" s="19" t="s">
        <v>131</v>
      </c>
      <c r="F17" s="20">
        <f>H17+N17</f>
        <v>0.1</v>
      </c>
      <c r="G17" s="41"/>
      <c r="H17" s="40"/>
      <c r="I17" s="40"/>
      <c r="J17" s="40"/>
      <c r="K17" s="40"/>
      <c r="L17" s="40"/>
      <c r="M17" s="40"/>
      <c r="N17" s="40">
        <f>[1]норм5!$F$71*1000</f>
        <v>0.1</v>
      </c>
      <c r="O17" s="40">
        <v>0</v>
      </c>
      <c r="P17" s="40"/>
      <c r="Q17" s="40"/>
      <c r="R17" s="40"/>
      <c r="S17" s="40"/>
      <c r="T17" s="10" t="s">
        <v>90</v>
      </c>
    </row>
    <row r="18" spans="2:20" ht="30">
      <c r="B18" s="10"/>
      <c r="C18" s="10"/>
      <c r="D18" s="10"/>
      <c r="E18" s="19" t="s">
        <v>77</v>
      </c>
      <c r="F18" s="20"/>
      <c r="G18" s="4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10" t="s">
        <v>90</v>
      </c>
    </row>
    <row r="19" spans="2:20" ht="30">
      <c r="B19" s="10"/>
      <c r="C19" s="10"/>
      <c r="D19" s="10"/>
      <c r="E19" s="19" t="s">
        <v>78</v>
      </c>
      <c r="F19" s="20"/>
      <c r="G19" s="41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>
        <v>2.7E-2</v>
      </c>
      <c r="S19" s="40">
        <v>0</v>
      </c>
      <c r="T19" s="10" t="s">
        <v>90</v>
      </c>
    </row>
    <row r="20" spans="2:20">
      <c r="B20" s="10"/>
      <c r="C20" s="10"/>
      <c r="D20" s="10"/>
      <c r="E20" s="4" t="s">
        <v>79</v>
      </c>
      <c r="F20" s="20"/>
      <c r="G20" s="46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10" t="s">
        <v>90</v>
      </c>
    </row>
    <row r="21" spans="2:20">
      <c r="B21" s="10"/>
      <c r="C21" s="10" t="s">
        <v>140</v>
      </c>
      <c r="D21" s="10">
        <v>5</v>
      </c>
      <c r="E21" s="4" t="s">
        <v>80</v>
      </c>
      <c r="F21" s="20"/>
      <c r="G21" s="46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>
        <v>1.4999999999999999E-2</v>
      </c>
      <c r="S21" s="40">
        <v>0</v>
      </c>
      <c r="T21" s="10" t="s">
        <v>90</v>
      </c>
    </row>
    <row r="22" spans="2:20">
      <c r="B22" s="10"/>
      <c r="C22" s="10"/>
      <c r="D22" s="10"/>
      <c r="E22" s="19" t="s">
        <v>81</v>
      </c>
      <c r="F22" s="20"/>
      <c r="G22" s="41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10" t="s">
        <v>90</v>
      </c>
    </row>
    <row r="23" spans="2:20">
      <c r="B23" s="10"/>
      <c r="C23" s="10"/>
      <c r="D23" s="10"/>
      <c r="E23" s="19" t="s">
        <v>82</v>
      </c>
      <c r="F23" s="20"/>
      <c r="G23" s="41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10" t="s">
        <v>90</v>
      </c>
    </row>
    <row r="24" spans="2:20">
      <c r="B24" s="10"/>
      <c r="C24" s="10"/>
      <c r="D24" s="10"/>
      <c r="E24" s="19" t="s">
        <v>83</v>
      </c>
      <c r="F24" s="20"/>
      <c r="G24" s="41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10" t="s">
        <v>90</v>
      </c>
    </row>
    <row r="25" spans="2:20">
      <c r="B25" s="10"/>
      <c r="C25" s="10"/>
      <c r="D25" s="10"/>
      <c r="E25" s="19" t="s">
        <v>133</v>
      </c>
      <c r="F25" s="20"/>
      <c r="G25" s="41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10" t="s">
        <v>90</v>
      </c>
    </row>
    <row r="26" spans="2:20" ht="30">
      <c r="B26" s="10"/>
      <c r="C26" s="10"/>
      <c r="D26" s="10"/>
      <c r="E26" s="19" t="s">
        <v>132</v>
      </c>
      <c r="F26" s="20"/>
      <c r="G26" s="41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10" t="s">
        <v>90</v>
      </c>
    </row>
    <row r="27" spans="2:20" ht="60">
      <c r="B27" s="10"/>
      <c r="C27" s="10"/>
      <c r="D27" s="10"/>
      <c r="E27" s="19" t="s">
        <v>134</v>
      </c>
      <c r="F27" s="20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10" t="s">
        <v>90</v>
      </c>
    </row>
    <row r="28" spans="2:20">
      <c r="B28" s="10"/>
      <c r="C28" s="10"/>
      <c r="D28" s="10"/>
      <c r="E28" s="19" t="s">
        <v>135</v>
      </c>
      <c r="F28" s="20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10" t="s">
        <v>90</v>
      </c>
    </row>
    <row r="29" spans="2:20">
      <c r="B29" s="10"/>
      <c r="C29" s="10"/>
      <c r="D29" s="10"/>
      <c r="E29" s="19" t="s">
        <v>136</v>
      </c>
      <c r="F29" s="20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10" t="s">
        <v>90</v>
      </c>
    </row>
    <row r="30" spans="2:20">
      <c r="B30" s="10"/>
      <c r="C30" s="10"/>
      <c r="D30" s="10"/>
      <c r="E30" s="19" t="s">
        <v>137</v>
      </c>
      <c r="F30" s="20"/>
      <c r="G30" s="41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10" t="s">
        <v>90</v>
      </c>
    </row>
    <row r="31" spans="2:20" ht="45">
      <c r="B31" s="10"/>
      <c r="C31" s="10"/>
      <c r="D31" s="10"/>
      <c r="E31" s="20" t="s">
        <v>84</v>
      </c>
      <c r="F31" s="20" t="e">
        <f>#REF!</f>
        <v>#REF!</v>
      </c>
      <c r="G31" s="41">
        <v>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>
        <v>0.12</v>
      </c>
      <c r="S31" s="40">
        <v>0</v>
      </c>
      <c r="T31" s="10" t="s">
        <v>90</v>
      </c>
    </row>
    <row r="32" spans="2:20">
      <c r="B32" s="10"/>
      <c r="C32" s="10"/>
      <c r="D32" s="10"/>
      <c r="E32" s="19" t="s">
        <v>138</v>
      </c>
      <c r="F32" s="20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10" t="s">
        <v>90</v>
      </c>
    </row>
    <row r="33" spans="2:20" ht="45">
      <c r="B33" s="10"/>
      <c r="C33" s="10"/>
      <c r="D33" s="10">
        <v>6</v>
      </c>
      <c r="E33" s="20" t="s">
        <v>85</v>
      </c>
      <c r="F33" s="20">
        <f>J33+P33</f>
        <v>10.719999999999999</v>
      </c>
      <c r="G33" s="41">
        <v>0</v>
      </c>
      <c r="H33" s="40">
        <v>3.8069999999999999</v>
      </c>
      <c r="I33" s="40">
        <v>0</v>
      </c>
      <c r="J33" s="40">
        <v>10.62</v>
      </c>
      <c r="K33" s="74">
        <v>0</v>
      </c>
      <c r="L33" s="40">
        <v>9.7600000000000006E-2</v>
      </c>
      <c r="M33" s="40"/>
      <c r="N33" s="40"/>
      <c r="O33" s="40"/>
      <c r="P33" s="40">
        <f>[1]норм5!$F$89*1000</f>
        <v>0.1</v>
      </c>
      <c r="Q33" s="40">
        <v>0</v>
      </c>
      <c r="R33" s="40"/>
      <c r="S33" s="40"/>
      <c r="T33" s="10" t="s">
        <v>90</v>
      </c>
    </row>
    <row r="34" spans="2:20" ht="45">
      <c r="B34" s="10"/>
      <c r="C34" s="10"/>
      <c r="D34" s="10">
        <v>6</v>
      </c>
      <c r="E34" s="19" t="s">
        <v>145</v>
      </c>
      <c r="F34" s="20">
        <f>L34</f>
        <v>0</v>
      </c>
      <c r="G34" s="41">
        <v>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10"/>
    </row>
    <row r="35" spans="2:20" ht="30">
      <c r="B35" s="10"/>
      <c r="C35" s="10" t="s">
        <v>187</v>
      </c>
      <c r="D35" s="10">
        <v>6</v>
      </c>
      <c r="E35" s="20" t="s">
        <v>147</v>
      </c>
      <c r="F35" s="20"/>
      <c r="G35" s="41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10"/>
    </row>
    <row r="36" spans="2:20" ht="30">
      <c r="B36" s="10"/>
      <c r="C36" s="10"/>
      <c r="D36" s="10"/>
      <c r="E36" s="20" t="s">
        <v>148</v>
      </c>
      <c r="F36" s="20"/>
      <c r="G36" s="41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10"/>
    </row>
    <row r="37" spans="2:20">
      <c r="B37" s="10"/>
      <c r="C37" s="10"/>
      <c r="D37" s="10"/>
      <c r="E37" s="20" t="s">
        <v>149</v>
      </c>
      <c r="F37" s="20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10"/>
    </row>
    <row r="38" spans="2:20">
      <c r="B38" s="10"/>
      <c r="C38" s="10"/>
      <c r="D38" s="10"/>
      <c r="E38" s="20" t="s">
        <v>150</v>
      </c>
      <c r="F38" s="20"/>
      <c r="G38" s="41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10"/>
    </row>
    <row r="39" spans="2:20" ht="30">
      <c r="B39" s="10"/>
      <c r="C39" s="10"/>
      <c r="D39" s="10"/>
      <c r="E39" s="19" t="s">
        <v>91</v>
      </c>
      <c r="F39" s="20"/>
      <c r="G39" s="41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10"/>
    </row>
    <row r="40" spans="2:20" ht="22.5" customHeight="1">
      <c r="B40" s="55" t="s">
        <v>35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</row>
    <row r="41" spans="2:20" ht="59.25" customHeight="1">
      <c r="B41" s="55" t="s">
        <v>36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</row>
    <row r="44" spans="2:20">
      <c r="N44" s="31"/>
    </row>
    <row r="45" spans="2:20">
      <c r="P45" s="32"/>
    </row>
    <row r="51" spans="12:18">
      <c r="R51" s="30"/>
    </row>
    <row r="54" spans="12:18">
      <c r="L54" s="30"/>
    </row>
    <row r="58" spans="12:18">
      <c r="P58" s="30"/>
    </row>
    <row r="59" spans="12:18">
      <c r="N59" s="31"/>
    </row>
  </sheetData>
  <mergeCells count="16">
    <mergeCell ref="B41:T41"/>
    <mergeCell ref="L5:M5"/>
    <mergeCell ref="N5:O5"/>
    <mergeCell ref="P5:Q5"/>
    <mergeCell ref="R5:S5"/>
    <mergeCell ref="B40:T40"/>
    <mergeCell ref="B2:T2"/>
    <mergeCell ref="B3:T3"/>
    <mergeCell ref="B4:B6"/>
    <mergeCell ref="C4:C6"/>
    <mergeCell ref="D4:D6"/>
    <mergeCell ref="E4:E6"/>
    <mergeCell ref="H4:S4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29"/>
  <sheetViews>
    <sheetView workbookViewId="0">
      <selection activeCell="F32" sqref="F32"/>
    </sheetView>
  </sheetViews>
  <sheetFormatPr defaultRowHeight="15"/>
  <cols>
    <col min="1" max="1" width="3.140625" style="2" customWidth="1"/>
    <col min="2" max="2" width="7.5703125" style="2" customWidth="1"/>
    <col min="3" max="3" width="10.140625" style="2" customWidth="1"/>
    <col min="4" max="4" width="10" style="2" customWidth="1"/>
    <col min="5" max="5" width="14.85546875" style="2" customWidth="1"/>
    <col min="6" max="6" width="11.7109375" style="2" customWidth="1"/>
    <col min="7" max="7" width="14.7109375" style="2" customWidth="1"/>
    <col min="8" max="8" width="25.42578125" style="2" customWidth="1"/>
    <col min="9" max="9" width="12.5703125" style="2" customWidth="1"/>
    <col min="10" max="16384" width="9.140625" style="2"/>
  </cols>
  <sheetData>
    <row r="2" spans="2:8" ht="15.75" customHeight="1">
      <c r="B2" s="64" t="s">
        <v>37</v>
      </c>
      <c r="C2" s="64"/>
      <c r="D2" s="64"/>
      <c r="E2" s="64"/>
      <c r="F2" s="64"/>
      <c r="G2" s="64"/>
      <c r="H2" s="64"/>
    </row>
    <row r="3" spans="2:8" ht="23.25" customHeight="1">
      <c r="B3" s="63" t="s">
        <v>0</v>
      </c>
      <c r="C3" s="63" t="s">
        <v>28</v>
      </c>
      <c r="D3" s="63" t="s">
        <v>29</v>
      </c>
      <c r="E3" s="63" t="s">
        <v>30</v>
      </c>
      <c r="F3" s="63" t="s">
        <v>38</v>
      </c>
      <c r="G3" s="63"/>
      <c r="H3" s="63" t="s">
        <v>32</v>
      </c>
    </row>
    <row r="4" spans="2:8" ht="30.75" customHeight="1">
      <c r="B4" s="63"/>
      <c r="C4" s="63"/>
      <c r="D4" s="63"/>
      <c r="E4" s="63"/>
      <c r="F4" s="63" t="s">
        <v>126</v>
      </c>
      <c r="G4" s="63"/>
      <c r="H4" s="63"/>
    </row>
    <row r="5" spans="2:8" ht="49.5" customHeight="1">
      <c r="B5" s="63"/>
      <c r="C5" s="63"/>
      <c r="D5" s="63"/>
      <c r="E5" s="63"/>
      <c r="F5" s="35" t="s">
        <v>33</v>
      </c>
      <c r="G5" s="35" t="s">
        <v>34</v>
      </c>
      <c r="H5" s="63"/>
    </row>
    <row r="6" spans="2:8"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6</v>
      </c>
      <c r="H6" s="35">
        <v>11</v>
      </c>
    </row>
    <row r="7" spans="2:8" ht="25.5">
      <c r="B7" s="36"/>
      <c r="C7" s="10"/>
      <c r="D7" s="10"/>
      <c r="E7" s="21" t="s">
        <v>91</v>
      </c>
      <c r="F7" s="38">
        <v>39.984999999999999</v>
      </c>
      <c r="G7" s="23">
        <v>0</v>
      </c>
      <c r="H7" s="23" t="s">
        <v>90</v>
      </c>
    </row>
    <row r="8" spans="2:8" ht="15" customHeight="1">
      <c r="B8" s="36"/>
      <c r="C8" s="10"/>
      <c r="D8" s="10"/>
      <c r="E8" s="21" t="s">
        <v>93</v>
      </c>
      <c r="F8" s="38">
        <v>0.16500000000000001</v>
      </c>
      <c r="G8" s="23">
        <v>0</v>
      </c>
      <c r="H8" s="23" t="s">
        <v>90</v>
      </c>
    </row>
    <row r="9" spans="2:8">
      <c r="B9" s="17"/>
      <c r="C9" s="10"/>
      <c r="D9" s="10"/>
      <c r="E9" s="21" t="s">
        <v>94</v>
      </c>
      <c r="F9" s="38"/>
      <c r="G9" s="23">
        <v>0</v>
      </c>
      <c r="H9" s="23" t="s">
        <v>90</v>
      </c>
    </row>
    <row r="10" spans="2:8">
      <c r="B10" s="36"/>
      <c r="C10" s="37"/>
      <c r="D10" s="10"/>
      <c r="E10" s="21" t="s">
        <v>95</v>
      </c>
      <c r="F10" s="38"/>
      <c r="G10" s="23">
        <v>0</v>
      </c>
      <c r="H10" s="23" t="s">
        <v>90</v>
      </c>
    </row>
    <row r="11" spans="2:8">
      <c r="B11" s="10"/>
      <c r="C11" s="10"/>
      <c r="D11" s="10"/>
      <c r="E11" s="21" t="s">
        <v>96</v>
      </c>
      <c r="F11" s="38">
        <v>453.82299999999998</v>
      </c>
      <c r="G11" s="23">
        <v>0</v>
      </c>
      <c r="H11" s="23" t="s">
        <v>90</v>
      </c>
    </row>
    <row r="12" spans="2:8">
      <c r="B12" s="10"/>
      <c r="C12" s="10"/>
      <c r="D12" s="10">
        <v>6</v>
      </c>
      <c r="E12" s="21" t="s">
        <v>97</v>
      </c>
      <c r="F12" s="38">
        <v>385.91699999999997</v>
      </c>
      <c r="G12" s="23">
        <v>0</v>
      </c>
      <c r="H12" s="23" t="s">
        <v>90</v>
      </c>
    </row>
    <row r="13" spans="2:8">
      <c r="B13" s="10"/>
      <c r="C13" s="10"/>
      <c r="D13" s="10"/>
      <c r="E13" s="21" t="s">
        <v>104</v>
      </c>
      <c r="F13" s="38"/>
      <c r="G13" s="23"/>
      <c r="H13" s="23" t="s">
        <v>90</v>
      </c>
    </row>
    <row r="14" spans="2:8">
      <c r="B14" s="10"/>
      <c r="C14" s="10"/>
      <c r="D14" s="10"/>
      <c r="E14" s="21" t="s">
        <v>105</v>
      </c>
      <c r="F14" s="38"/>
      <c r="G14" s="23"/>
      <c r="H14" s="23" t="s">
        <v>90</v>
      </c>
    </row>
    <row r="15" spans="2:8">
      <c r="B15" s="10"/>
      <c r="C15" s="10"/>
      <c r="D15" s="10"/>
      <c r="E15" s="21" t="s">
        <v>106</v>
      </c>
      <c r="F15" s="38"/>
      <c r="G15" s="23"/>
      <c r="H15" s="23" t="s">
        <v>90</v>
      </c>
    </row>
    <row r="16" spans="2:8">
      <c r="B16" s="10"/>
      <c r="C16" s="23"/>
      <c r="D16" s="10"/>
      <c r="E16" s="21" t="s">
        <v>107</v>
      </c>
      <c r="F16" s="38"/>
      <c r="G16" s="23"/>
      <c r="H16" s="23" t="s">
        <v>90</v>
      </c>
    </row>
    <row r="17" spans="2:8">
      <c r="B17" s="10"/>
      <c r="C17" s="10" t="s">
        <v>117</v>
      </c>
      <c r="D17" s="10">
        <v>2</v>
      </c>
      <c r="E17" s="21" t="s">
        <v>108</v>
      </c>
      <c r="F17" s="38"/>
      <c r="G17" s="23"/>
      <c r="H17" s="23" t="s">
        <v>90</v>
      </c>
    </row>
    <row r="18" spans="2:8">
      <c r="B18" s="10"/>
      <c r="C18" s="10"/>
      <c r="D18" s="10"/>
      <c r="E18" s="21" t="s">
        <v>109</v>
      </c>
      <c r="F18" s="38"/>
      <c r="G18" s="23"/>
      <c r="H18" s="23" t="s">
        <v>90</v>
      </c>
    </row>
    <row r="19" spans="2:8">
      <c r="B19" s="10"/>
      <c r="C19" s="10"/>
      <c r="D19" s="10"/>
      <c r="E19" s="21" t="s">
        <v>110</v>
      </c>
      <c r="F19" s="38"/>
      <c r="G19" s="23"/>
      <c r="H19" s="23" t="s">
        <v>90</v>
      </c>
    </row>
    <row r="20" spans="2:8">
      <c r="B20" s="10"/>
      <c r="C20" s="10"/>
      <c r="D20" s="10"/>
      <c r="E20" s="21" t="s">
        <v>111</v>
      </c>
      <c r="F20" s="38"/>
      <c r="G20" s="23"/>
      <c r="H20" s="23" t="s">
        <v>90</v>
      </c>
    </row>
    <row r="21" spans="2:8">
      <c r="B21" s="10"/>
      <c r="C21" s="10" t="s">
        <v>86</v>
      </c>
      <c r="D21" s="10">
        <v>2</v>
      </c>
      <c r="E21" s="22" t="s">
        <v>92</v>
      </c>
      <c r="F21" s="38"/>
      <c r="G21" s="23"/>
      <c r="H21" s="23" t="s">
        <v>90</v>
      </c>
    </row>
    <row r="22" spans="2:8">
      <c r="B22" s="10"/>
      <c r="C22" s="10"/>
      <c r="D22" s="10"/>
      <c r="E22" s="22" t="s">
        <v>112</v>
      </c>
      <c r="F22" s="38"/>
      <c r="G22" s="23"/>
      <c r="H22" s="23" t="s">
        <v>90</v>
      </c>
    </row>
    <row r="23" spans="2:8">
      <c r="B23" s="10"/>
      <c r="C23" s="10" t="s">
        <v>87</v>
      </c>
      <c r="D23" s="10">
        <v>2</v>
      </c>
      <c r="E23" s="22" t="s">
        <v>113</v>
      </c>
      <c r="F23" s="38"/>
      <c r="G23" s="23"/>
      <c r="H23" s="23" t="s">
        <v>90</v>
      </c>
    </row>
    <row r="24" spans="2:8">
      <c r="B24" s="10"/>
      <c r="C24" s="10"/>
      <c r="D24" s="10"/>
      <c r="E24" s="22" t="s">
        <v>114</v>
      </c>
      <c r="F24" s="38"/>
      <c r="G24" s="23"/>
      <c r="H24" s="23" t="s">
        <v>90</v>
      </c>
    </row>
    <row r="25" spans="2:8">
      <c r="B25" s="10"/>
      <c r="C25" s="10" t="s">
        <v>88</v>
      </c>
      <c r="D25" s="10">
        <v>2</v>
      </c>
      <c r="E25" s="22" t="s">
        <v>98</v>
      </c>
      <c r="F25" s="38"/>
      <c r="G25" s="23"/>
      <c r="H25" s="23"/>
    </row>
    <row r="26" spans="2:8">
      <c r="B26" s="10"/>
      <c r="C26" s="10"/>
      <c r="D26" s="10"/>
      <c r="E26" s="22" t="s">
        <v>115</v>
      </c>
      <c r="F26" s="38">
        <v>3.3</v>
      </c>
      <c r="G26" s="23">
        <v>0</v>
      </c>
      <c r="H26" s="23" t="s">
        <v>90</v>
      </c>
    </row>
    <row r="27" spans="2:8" ht="25.5">
      <c r="B27" s="10"/>
      <c r="C27" s="10"/>
      <c r="D27" s="10"/>
      <c r="E27" s="21" t="s">
        <v>116</v>
      </c>
      <c r="F27" s="38"/>
      <c r="G27" s="23">
        <v>0</v>
      </c>
      <c r="H27" s="23" t="s">
        <v>90</v>
      </c>
    </row>
    <row r="28" spans="2:8" ht="30" customHeight="1">
      <c r="B28" s="65" t="s">
        <v>39</v>
      </c>
      <c r="C28" s="66"/>
      <c r="D28" s="66"/>
      <c r="E28" s="66"/>
      <c r="F28" s="66"/>
      <c r="G28" s="66"/>
      <c r="H28" s="66"/>
    </row>
    <row r="29" spans="2:8" ht="87.75" customHeight="1">
      <c r="B29" s="67" t="s">
        <v>40</v>
      </c>
      <c r="C29" s="68"/>
      <c r="D29" s="68"/>
      <c r="E29" s="68"/>
      <c r="F29" s="68"/>
      <c r="G29" s="68"/>
      <c r="H29" s="68"/>
    </row>
  </sheetData>
  <mergeCells count="10">
    <mergeCell ref="F3:G3"/>
    <mergeCell ref="H3:H5"/>
    <mergeCell ref="B2:H2"/>
    <mergeCell ref="B28:H28"/>
    <mergeCell ref="B29:H29"/>
    <mergeCell ref="B3:B5"/>
    <mergeCell ref="C3:C5"/>
    <mergeCell ref="D3:D5"/>
    <mergeCell ref="E3:E5"/>
    <mergeCell ref="F4:G4"/>
  </mergeCells>
  <pageMargins left="0.39370078740157483" right="0.19685039370078741" top="0.39370078740157483" bottom="0.39370078740157483" header="0.19685039370078741" footer="0.1968503937007874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F6"/>
  <sheetViews>
    <sheetView workbookViewId="0">
      <selection activeCell="E14" sqref="E14"/>
    </sheetView>
  </sheetViews>
  <sheetFormatPr defaultRowHeight="15"/>
  <cols>
    <col min="1" max="1" width="4" style="7" customWidth="1"/>
    <col min="2" max="2" width="9.140625" style="7"/>
    <col min="3" max="3" width="24" style="7" customWidth="1"/>
    <col min="4" max="4" width="20.28515625" style="7" customWidth="1"/>
    <col min="5" max="5" width="18.5703125" style="7" customWidth="1"/>
    <col min="6" max="6" width="17.28515625" style="7" customWidth="1"/>
    <col min="7" max="16384" width="9.140625" style="7"/>
  </cols>
  <sheetData>
    <row r="3" spans="2:6">
      <c r="B3" s="64" t="s">
        <v>41</v>
      </c>
      <c r="C3" s="64"/>
      <c r="D3" s="64"/>
      <c r="E3" s="64"/>
      <c r="F3" s="64"/>
    </row>
    <row r="4" spans="2:6" ht="43.5">
      <c r="B4" s="5" t="s">
        <v>3</v>
      </c>
      <c r="C4" s="3" t="s">
        <v>65</v>
      </c>
      <c r="D4" s="3" t="s">
        <v>72</v>
      </c>
      <c r="E4" s="3" t="s">
        <v>66</v>
      </c>
      <c r="F4" s="3" t="s">
        <v>67</v>
      </c>
    </row>
    <row r="5" spans="2:6">
      <c r="B5" s="5" t="s">
        <v>71</v>
      </c>
      <c r="C5" s="5">
        <v>1800</v>
      </c>
      <c r="D5" s="5" t="s">
        <v>71</v>
      </c>
      <c r="E5" s="5" t="s">
        <v>71</v>
      </c>
      <c r="F5" s="5" t="s">
        <v>71</v>
      </c>
    </row>
    <row r="6" spans="2:6" ht="39.75" customHeight="1">
      <c r="B6" s="69" t="s">
        <v>68</v>
      </c>
      <c r="C6" s="70"/>
      <c r="D6" s="70"/>
      <c r="E6" s="70"/>
      <c r="F6" s="71"/>
    </row>
  </sheetData>
  <mergeCells count="2">
    <mergeCell ref="B3:F3"/>
    <mergeCell ref="B6:F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29"/>
  <sheetViews>
    <sheetView zoomScale="89" zoomScaleNormal="89" workbookViewId="0">
      <selection activeCell="M26" sqref="M26"/>
    </sheetView>
  </sheetViews>
  <sheetFormatPr defaultRowHeight="15"/>
  <cols>
    <col min="1" max="1" width="2.140625" customWidth="1"/>
    <col min="2" max="2" width="6.28515625" customWidth="1"/>
    <col min="3" max="3" width="26.5703125" customWidth="1"/>
    <col min="4" max="4" width="15.85546875" customWidth="1"/>
    <col min="5" max="5" width="17.140625" customWidth="1"/>
    <col min="6" max="6" width="15.5703125" customWidth="1"/>
    <col min="7" max="7" width="14.7109375" customWidth="1"/>
  </cols>
  <sheetData>
    <row r="2" spans="2:7" ht="15" customHeight="1">
      <c r="B2" s="59" t="s">
        <v>42</v>
      </c>
      <c r="C2" s="60"/>
      <c r="D2" s="60"/>
      <c r="E2" s="60"/>
      <c r="F2" s="60"/>
      <c r="G2" s="60"/>
    </row>
    <row r="3" spans="2:7" ht="60.75" customHeight="1">
      <c r="B3" s="5" t="s">
        <v>3</v>
      </c>
      <c r="C3" s="3" t="s">
        <v>43</v>
      </c>
      <c r="D3" s="3" t="s">
        <v>44</v>
      </c>
      <c r="E3" s="3" t="s">
        <v>45</v>
      </c>
      <c r="F3" s="3" t="s">
        <v>46</v>
      </c>
      <c r="G3" s="3" t="s">
        <v>47</v>
      </c>
    </row>
    <row r="4" spans="2:7" ht="76.5">
      <c r="B4" s="10">
        <v>1</v>
      </c>
      <c r="C4" s="6" t="s">
        <v>153</v>
      </c>
      <c r="D4" s="24">
        <v>0</v>
      </c>
      <c r="E4" s="26" t="s">
        <v>166</v>
      </c>
      <c r="F4" s="24" t="s">
        <v>181</v>
      </c>
      <c r="G4" s="24">
        <v>0</v>
      </c>
    </row>
    <row r="5" spans="2:7" ht="76.5">
      <c r="B5" s="10">
        <v>2</v>
      </c>
      <c r="C5" s="4" t="s">
        <v>154</v>
      </c>
      <c r="D5" s="10">
        <v>0</v>
      </c>
      <c r="E5" s="27" t="s">
        <v>167</v>
      </c>
      <c r="F5" s="39" t="s">
        <v>181</v>
      </c>
      <c r="G5" s="10">
        <v>0</v>
      </c>
    </row>
    <row r="6" spans="2:7" ht="76.5">
      <c r="B6" s="10">
        <v>3</v>
      </c>
      <c r="C6" s="4" t="s">
        <v>193</v>
      </c>
      <c r="D6" s="10">
        <v>0</v>
      </c>
      <c r="E6" s="27" t="s">
        <v>165</v>
      </c>
      <c r="F6" s="39" t="s">
        <v>181</v>
      </c>
      <c r="G6" s="10">
        <v>0</v>
      </c>
    </row>
    <row r="7" spans="2:7" ht="76.5">
      <c r="B7" s="10">
        <v>5</v>
      </c>
      <c r="C7" s="4" t="s">
        <v>155</v>
      </c>
      <c r="D7" s="10">
        <v>0</v>
      </c>
      <c r="E7" s="27" t="s">
        <v>168</v>
      </c>
      <c r="F7" s="39" t="s">
        <v>181</v>
      </c>
      <c r="G7" s="10">
        <v>0</v>
      </c>
    </row>
    <row r="8" spans="2:7" ht="76.5">
      <c r="B8" s="10">
        <v>6</v>
      </c>
      <c r="C8" s="4" t="s">
        <v>156</v>
      </c>
      <c r="D8" s="10">
        <v>0</v>
      </c>
      <c r="E8" s="27" t="s">
        <v>169</v>
      </c>
      <c r="F8" s="39" t="s">
        <v>181</v>
      </c>
      <c r="G8" s="10">
        <v>0</v>
      </c>
    </row>
    <row r="9" spans="2:7" ht="76.5">
      <c r="B9" s="10">
        <v>7</v>
      </c>
      <c r="C9" s="4" t="s">
        <v>157</v>
      </c>
      <c r="D9" s="10">
        <v>0</v>
      </c>
      <c r="E9" s="27" t="s">
        <v>170</v>
      </c>
      <c r="F9" s="39" t="s">
        <v>181</v>
      </c>
      <c r="G9" s="10">
        <v>0</v>
      </c>
    </row>
    <row r="10" spans="2:7" ht="76.5">
      <c r="B10" s="10">
        <v>8</v>
      </c>
      <c r="C10" s="4" t="s">
        <v>158</v>
      </c>
      <c r="D10" s="10">
        <v>0</v>
      </c>
      <c r="E10" s="27" t="s">
        <v>171</v>
      </c>
      <c r="F10" s="39" t="s">
        <v>181</v>
      </c>
      <c r="G10" s="10">
        <v>0</v>
      </c>
    </row>
    <row r="11" spans="2:7" ht="76.5">
      <c r="B11" s="10">
        <v>9</v>
      </c>
      <c r="C11" s="4" t="s">
        <v>118</v>
      </c>
      <c r="D11" s="10">
        <v>0</v>
      </c>
      <c r="E11" s="27" t="s">
        <v>172</v>
      </c>
      <c r="F11" s="39" t="s">
        <v>181</v>
      </c>
      <c r="G11" s="10">
        <v>0</v>
      </c>
    </row>
    <row r="12" spans="2:7" ht="76.5">
      <c r="B12" s="10">
        <v>10</v>
      </c>
      <c r="C12" s="4" t="s">
        <v>119</v>
      </c>
      <c r="D12" s="10">
        <v>0</v>
      </c>
      <c r="E12" s="27" t="s">
        <v>173</v>
      </c>
      <c r="F12" s="39" t="s">
        <v>181</v>
      </c>
      <c r="G12" s="10">
        <v>0</v>
      </c>
    </row>
    <row r="13" spans="2:7" ht="76.5">
      <c r="B13" s="10">
        <v>11</v>
      </c>
      <c r="C13" s="4" t="s">
        <v>159</v>
      </c>
      <c r="D13" s="10">
        <v>0</v>
      </c>
      <c r="E13" s="27" t="s">
        <v>174</v>
      </c>
      <c r="F13" s="39" t="s">
        <v>181</v>
      </c>
      <c r="G13" s="10">
        <v>0</v>
      </c>
    </row>
    <row r="14" spans="2:7" ht="76.5">
      <c r="B14" s="10">
        <v>12</v>
      </c>
      <c r="C14" s="4" t="s">
        <v>100</v>
      </c>
      <c r="D14" s="10">
        <v>0</v>
      </c>
      <c r="E14" s="27" t="s">
        <v>121</v>
      </c>
      <c r="F14" s="39" t="s">
        <v>181</v>
      </c>
      <c r="G14" s="10">
        <v>0</v>
      </c>
    </row>
    <row r="15" spans="2:7" ht="76.5">
      <c r="B15" s="10">
        <v>13</v>
      </c>
      <c r="C15" s="4" t="s">
        <v>101</v>
      </c>
      <c r="D15" s="10">
        <v>0</v>
      </c>
      <c r="E15" s="27" t="s">
        <v>175</v>
      </c>
      <c r="F15" s="39" t="s">
        <v>181</v>
      </c>
      <c r="G15" s="10">
        <v>0</v>
      </c>
    </row>
    <row r="16" spans="2:7" ht="76.5">
      <c r="B16" s="10">
        <v>14</v>
      </c>
      <c r="C16" s="4" t="s">
        <v>152</v>
      </c>
      <c r="D16" s="10">
        <v>0</v>
      </c>
      <c r="E16" s="27" t="s">
        <v>123</v>
      </c>
      <c r="F16" s="39" t="s">
        <v>181</v>
      </c>
      <c r="G16" s="10">
        <v>0</v>
      </c>
    </row>
    <row r="17" spans="2:7" ht="76.5">
      <c r="B17" s="10">
        <v>15</v>
      </c>
      <c r="C17" s="4" t="s">
        <v>164</v>
      </c>
      <c r="D17" s="10">
        <v>0</v>
      </c>
      <c r="E17" s="27" t="s">
        <v>120</v>
      </c>
      <c r="F17" s="39" t="s">
        <v>181</v>
      </c>
      <c r="G17" s="10">
        <v>0</v>
      </c>
    </row>
    <row r="18" spans="2:7" ht="76.5">
      <c r="B18" s="10">
        <v>16</v>
      </c>
      <c r="C18" s="4" t="s">
        <v>163</v>
      </c>
      <c r="D18" s="10">
        <v>0</v>
      </c>
      <c r="E18" s="27" t="s">
        <v>169</v>
      </c>
      <c r="F18" s="39" t="s">
        <v>181</v>
      </c>
      <c r="G18" s="10">
        <v>0</v>
      </c>
    </row>
    <row r="19" spans="2:7" ht="76.5">
      <c r="B19" s="10">
        <v>17</v>
      </c>
      <c r="C19" s="4" t="s">
        <v>162</v>
      </c>
      <c r="D19" s="10">
        <v>0</v>
      </c>
      <c r="E19" s="27" t="s">
        <v>176</v>
      </c>
      <c r="F19" s="39" t="s">
        <v>181</v>
      </c>
      <c r="G19" s="10">
        <v>0</v>
      </c>
    </row>
    <row r="20" spans="2:7" ht="76.5">
      <c r="B20" s="10">
        <v>19</v>
      </c>
      <c r="C20" s="4" t="s">
        <v>161</v>
      </c>
      <c r="D20" s="10">
        <v>0</v>
      </c>
      <c r="E20" s="27" t="s">
        <v>180</v>
      </c>
      <c r="F20" s="39" t="s">
        <v>181</v>
      </c>
      <c r="G20" s="10">
        <v>0</v>
      </c>
    </row>
    <row r="21" spans="2:7" ht="76.5">
      <c r="B21" s="10">
        <v>20</v>
      </c>
      <c r="C21" s="4" t="s">
        <v>160</v>
      </c>
      <c r="D21" s="10">
        <v>0</v>
      </c>
      <c r="E21" s="27" t="s">
        <v>124</v>
      </c>
      <c r="F21" s="39" t="s">
        <v>181</v>
      </c>
      <c r="G21" s="10">
        <v>0</v>
      </c>
    </row>
    <row r="22" spans="2:7" ht="76.5">
      <c r="B22" s="10">
        <v>21</v>
      </c>
      <c r="C22" s="4" t="s">
        <v>99</v>
      </c>
      <c r="D22" s="10">
        <v>0</v>
      </c>
      <c r="E22" s="27" t="s">
        <v>125</v>
      </c>
      <c r="F22" s="39" t="s">
        <v>181</v>
      </c>
      <c r="G22" s="10">
        <v>0</v>
      </c>
    </row>
    <row r="23" spans="2:7" ht="76.5">
      <c r="B23" s="10">
        <v>22</v>
      </c>
      <c r="C23" s="4" t="s">
        <v>102</v>
      </c>
      <c r="D23" s="10">
        <v>0</v>
      </c>
      <c r="E23" s="27" t="s">
        <v>122</v>
      </c>
      <c r="F23" s="39" t="s">
        <v>181</v>
      </c>
      <c r="G23" s="10">
        <v>0</v>
      </c>
    </row>
    <row r="24" spans="2:7" ht="76.5">
      <c r="B24" s="10">
        <v>23</v>
      </c>
      <c r="C24" s="4" t="s">
        <v>103</v>
      </c>
      <c r="D24" s="10">
        <v>0</v>
      </c>
      <c r="E24" s="27" t="s">
        <v>179</v>
      </c>
      <c r="F24" s="39" t="s">
        <v>181</v>
      </c>
      <c r="G24" s="10">
        <v>0</v>
      </c>
    </row>
    <row r="25" spans="2:7" ht="30">
      <c r="B25" s="10">
        <v>24</v>
      </c>
      <c r="C25" s="4" t="s">
        <v>151</v>
      </c>
      <c r="D25" s="10">
        <v>0</v>
      </c>
      <c r="E25" s="27" t="s">
        <v>178</v>
      </c>
      <c r="F25" s="10" t="s">
        <v>194</v>
      </c>
      <c r="G25" s="10">
        <v>0</v>
      </c>
    </row>
    <row r="26" spans="2:7" ht="90">
      <c r="B26" s="10">
        <v>25</v>
      </c>
      <c r="C26" s="4" t="s">
        <v>195</v>
      </c>
      <c r="D26" s="10">
        <v>0</v>
      </c>
      <c r="E26" s="27" t="s">
        <v>177</v>
      </c>
      <c r="F26" s="10" t="s">
        <v>181</v>
      </c>
      <c r="G26" s="10">
        <v>0</v>
      </c>
    </row>
    <row r="27" spans="2:7" ht="90">
      <c r="B27" s="10">
        <v>26</v>
      </c>
      <c r="C27" s="4" t="s">
        <v>152</v>
      </c>
      <c r="D27" s="10">
        <v>0</v>
      </c>
      <c r="E27" s="28" t="s">
        <v>123</v>
      </c>
      <c r="F27" s="10" t="s">
        <v>181</v>
      </c>
      <c r="G27" s="10">
        <v>0</v>
      </c>
    </row>
    <row r="28" spans="2:7" ht="32.25" customHeight="1">
      <c r="B28" s="55" t="s">
        <v>69</v>
      </c>
      <c r="C28" s="55"/>
      <c r="D28" s="55"/>
      <c r="E28" s="55"/>
      <c r="F28" s="55"/>
      <c r="G28" s="55"/>
    </row>
    <row r="29" spans="2:7" ht="18.75">
      <c r="B29" s="1"/>
    </row>
  </sheetData>
  <mergeCells count="2">
    <mergeCell ref="B28:G28"/>
    <mergeCell ref="B2:G2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7"/>
  <sheetViews>
    <sheetView workbookViewId="0">
      <selection activeCell="P11" sqref="P11"/>
    </sheetView>
  </sheetViews>
  <sheetFormatPr defaultRowHeight="15"/>
  <cols>
    <col min="1" max="1" width="1.5703125" customWidth="1"/>
    <col min="2" max="2" width="6.140625" customWidth="1"/>
    <col min="3" max="3" width="7.5703125" customWidth="1"/>
    <col min="8" max="8" width="8.5703125" customWidth="1"/>
    <col min="9" max="9" width="8.140625" customWidth="1"/>
    <col min="12" max="12" width="8.140625" customWidth="1"/>
  </cols>
  <sheetData>
    <row r="2" spans="2:14" ht="15.75" customHeight="1">
      <c r="B2" s="64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2:14">
      <c r="B3" s="63" t="s">
        <v>0</v>
      </c>
      <c r="C3" s="63" t="s">
        <v>49</v>
      </c>
      <c r="D3" s="63" t="s">
        <v>50</v>
      </c>
      <c r="E3" s="63" t="s">
        <v>52</v>
      </c>
      <c r="F3" s="63" t="s">
        <v>53</v>
      </c>
      <c r="G3" s="63" t="s">
        <v>54</v>
      </c>
      <c r="H3" s="63" t="s">
        <v>51</v>
      </c>
      <c r="I3" s="63"/>
      <c r="J3" s="63"/>
      <c r="K3" s="63"/>
      <c r="L3" s="63"/>
      <c r="M3" s="63"/>
      <c r="N3" s="63"/>
    </row>
    <row r="4" spans="2:14">
      <c r="B4" s="63"/>
      <c r="C4" s="63"/>
      <c r="D4" s="63"/>
      <c r="E4" s="63"/>
      <c r="F4" s="63"/>
      <c r="G4" s="63"/>
      <c r="H4" s="72" t="s">
        <v>2</v>
      </c>
      <c r="I4" s="72" t="s">
        <v>55</v>
      </c>
      <c r="J4" s="72" t="s">
        <v>56</v>
      </c>
      <c r="K4" s="72" t="s">
        <v>57</v>
      </c>
      <c r="L4" s="72" t="s">
        <v>1</v>
      </c>
      <c r="M4" s="72" t="s">
        <v>58</v>
      </c>
      <c r="N4" s="72" t="s">
        <v>59</v>
      </c>
    </row>
    <row r="5" spans="2:14" ht="99" customHeight="1">
      <c r="B5" s="63"/>
      <c r="C5" s="63"/>
      <c r="D5" s="63"/>
      <c r="E5" s="63"/>
      <c r="F5" s="63"/>
      <c r="G5" s="63"/>
      <c r="H5" s="73"/>
      <c r="I5" s="73"/>
      <c r="J5" s="73"/>
      <c r="K5" s="73"/>
      <c r="L5" s="73"/>
      <c r="M5" s="73"/>
      <c r="N5" s="73"/>
    </row>
    <row r="6" spans="2:14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</row>
    <row r="7" spans="2:14">
      <c r="B7" s="18" t="s">
        <v>71</v>
      </c>
      <c r="C7" s="18" t="s">
        <v>71</v>
      </c>
      <c r="D7" s="18" t="s">
        <v>71</v>
      </c>
      <c r="E7" s="18" t="s">
        <v>71</v>
      </c>
      <c r="F7" s="18" t="s">
        <v>71</v>
      </c>
      <c r="G7" s="18" t="s">
        <v>71</v>
      </c>
      <c r="H7" s="18" t="s">
        <v>71</v>
      </c>
      <c r="I7" s="18" t="s">
        <v>71</v>
      </c>
      <c r="J7" s="18" t="s">
        <v>71</v>
      </c>
      <c r="K7" s="18" t="s">
        <v>71</v>
      </c>
      <c r="L7" s="18" t="s">
        <v>71</v>
      </c>
      <c r="M7" s="18" t="s">
        <v>71</v>
      </c>
      <c r="N7" s="18" t="s">
        <v>71</v>
      </c>
    </row>
  </sheetData>
  <mergeCells count="15">
    <mergeCell ref="N4:N5"/>
    <mergeCell ref="L4:L5"/>
    <mergeCell ref="B2:N2"/>
    <mergeCell ref="H3:N3"/>
    <mergeCell ref="E3:E5"/>
    <mergeCell ref="F3:F5"/>
    <mergeCell ref="G3:G5"/>
    <mergeCell ref="H4:H5"/>
    <mergeCell ref="I4:I5"/>
    <mergeCell ref="J4:J5"/>
    <mergeCell ref="B3:B5"/>
    <mergeCell ref="C3:C5"/>
    <mergeCell ref="D3:D5"/>
    <mergeCell ref="K4:K5"/>
    <mergeCell ref="M4:M5"/>
  </mergeCells>
  <pageMargins left="0.19685039370078741" right="0.19685039370078741" top="0.39370078740157483" bottom="0.19685039370078741" header="0.19685039370078741" footer="0.19685039370078741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0"/>
  <sheetViews>
    <sheetView workbookViewId="0">
      <selection activeCell="H8" sqref="H8"/>
    </sheetView>
  </sheetViews>
  <sheetFormatPr defaultRowHeight="15"/>
  <cols>
    <col min="1" max="1" width="3.7109375" customWidth="1"/>
    <col min="3" max="3" width="24.28515625" customWidth="1"/>
    <col min="4" max="4" width="29" customWidth="1"/>
    <col min="5" max="5" width="39.7109375" customWidth="1"/>
  </cols>
  <sheetData>
    <row r="1" spans="2:5">
      <c r="B1" s="9"/>
      <c r="C1" s="9"/>
      <c r="D1" s="9"/>
      <c r="E1" s="9"/>
    </row>
    <row r="2" spans="2:5">
      <c r="B2" s="9"/>
      <c r="C2" s="9"/>
      <c r="D2" s="9"/>
      <c r="E2" s="9"/>
    </row>
    <row r="3" spans="2:5">
      <c r="B3" s="64" t="s">
        <v>60</v>
      </c>
      <c r="C3" s="64"/>
      <c r="D3" s="64"/>
      <c r="E3" s="64"/>
    </row>
    <row r="4" spans="2:5" ht="22.5" customHeight="1">
      <c r="B4" s="63" t="s">
        <v>0</v>
      </c>
      <c r="C4" s="63" t="s">
        <v>61</v>
      </c>
      <c r="D4" s="63" t="s">
        <v>62</v>
      </c>
      <c r="E4" s="63"/>
    </row>
    <row r="5" spans="2:5" ht="38.25">
      <c r="B5" s="63"/>
      <c r="C5" s="63"/>
      <c r="D5" s="3" t="s">
        <v>63</v>
      </c>
      <c r="E5" s="3" t="s">
        <v>64</v>
      </c>
    </row>
    <row r="6" spans="2:5">
      <c r="B6" s="3">
        <v>1</v>
      </c>
      <c r="C6" s="3">
        <v>2</v>
      </c>
      <c r="D6" s="3">
        <v>3</v>
      </c>
      <c r="E6" s="3">
        <v>4</v>
      </c>
    </row>
    <row r="7" spans="2:5">
      <c r="B7" s="54">
        <v>1</v>
      </c>
      <c r="C7" s="16"/>
      <c r="D7" s="4"/>
      <c r="E7" s="4"/>
    </row>
    <row r="8" spans="2:5">
      <c r="B8" s="54"/>
      <c r="C8" s="16"/>
      <c r="D8" s="4"/>
      <c r="E8" s="4"/>
    </row>
    <row r="9" spans="2:5">
      <c r="B9" s="54">
        <v>2</v>
      </c>
      <c r="C9" s="16"/>
      <c r="D9" s="4"/>
      <c r="E9" s="4"/>
    </row>
    <row r="10" spans="2:5">
      <c r="B10" s="54"/>
      <c r="C10" s="16"/>
      <c r="D10" s="4"/>
      <c r="E10" s="4"/>
    </row>
  </sheetData>
  <mergeCells count="6">
    <mergeCell ref="B9:B10"/>
    <mergeCell ref="B3:E3"/>
    <mergeCell ref="B4:B5"/>
    <mergeCell ref="C4:C5"/>
    <mergeCell ref="D4:E4"/>
    <mergeCell ref="B7:B8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Инф по стац ист(прил 3) МУР</vt:lpstr>
      <vt:lpstr>выбросы </vt:lpstr>
      <vt:lpstr>сброс(прил 3)</vt:lpstr>
      <vt:lpstr> сточн водах(прил 3) </vt:lpstr>
      <vt:lpstr>отходы </vt:lpstr>
      <vt:lpstr> дифф ист (прил 4) МУР</vt:lpstr>
      <vt:lpstr> отх (прил 4) КУР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2024-04-01T12:12:19Z</dcterms:modified>
</cp:coreProperties>
</file>