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2645" activeTab="1"/>
  </bookViews>
  <sheets>
    <sheet name="Хадж" sheetId="1" r:id="rId1"/>
    <sheet name=" выбр Хадж" sheetId="2" r:id="rId2"/>
    <sheet name="сброс Хадж" sheetId="3" r:id="rId3"/>
    <sheet name=" сточн водах Хадж" sheetId="4" r:id="rId4"/>
    <sheet name="отх Хадж" sheetId="5" r:id="rId5"/>
  </sheets>
  <definedNames>
    <definedName name="_xlnm.Print_Area" localSheetId="1">' выбр Хадж'!$A$1:$AJ$12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2" l="1"/>
  <c r="R10" i="2"/>
  <c r="T10" i="2"/>
  <c r="AD10" i="2"/>
  <c r="AF10" i="2"/>
  <c r="AH10" i="2"/>
  <c r="F10" i="2"/>
  <c r="N10" i="2"/>
  <c r="L10" i="2"/>
  <c r="J10" i="2"/>
  <c r="H10" i="2"/>
  <c r="H9" i="2"/>
  <c r="H8" i="2"/>
  <c r="H7" i="2"/>
  <c r="D23" i="1" l="1"/>
</calcChain>
</file>

<file path=xl/comments1.xml><?xml version="1.0" encoding="utf-8"?>
<comments xmlns="http://schemas.openxmlformats.org/spreadsheetml/2006/main">
  <authors>
    <author>Автор</author>
  </authors>
  <commentList>
    <comment ref="F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6001,6002,6003,6004,6005,6006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6008 Карьер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6009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6010</t>
        </r>
      </text>
    </comment>
    <comment ref="N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6011
</t>
        </r>
      </text>
    </comment>
    <comment ref="P4" authorId="0" shapeId="0">
      <text>
        <r>
          <rPr>
            <sz val="9"/>
            <color indexed="81"/>
            <rFont val="Tahoma"/>
            <charset val="1"/>
          </rPr>
          <t xml:space="preserve">6012
</t>
        </r>
      </text>
    </comment>
    <comment ref="R4" authorId="0" shapeId="0">
      <text>
        <r>
          <rPr>
            <sz val="9"/>
            <color indexed="81"/>
            <rFont val="Tahoma"/>
            <charset val="1"/>
          </rPr>
          <t xml:space="preserve">6013
</t>
        </r>
      </text>
    </comment>
    <comment ref="T4" authorId="0" shapeId="0">
      <text>
        <r>
          <rPr>
            <sz val="9"/>
            <color indexed="81"/>
            <rFont val="Tahoma"/>
            <charset val="1"/>
          </rPr>
          <t xml:space="preserve">6014
</t>
        </r>
      </text>
    </comment>
    <comment ref="AD4" authorId="0" shapeId="0">
      <text>
        <r>
          <rPr>
            <sz val="9"/>
            <color indexed="81"/>
            <rFont val="Tahoma"/>
            <charset val="1"/>
          </rPr>
          <t xml:space="preserve">6019
</t>
        </r>
      </text>
    </comment>
    <comment ref="AF4" authorId="0" shapeId="0">
      <text>
        <r>
          <rPr>
            <sz val="9"/>
            <color indexed="81"/>
            <rFont val="Tahoma"/>
            <charset val="1"/>
          </rPr>
          <t>6020</t>
        </r>
      </text>
    </comment>
    <comment ref="AH4" authorId="0" shapeId="0">
      <text>
        <r>
          <rPr>
            <sz val="9"/>
            <color indexed="81"/>
            <rFont val="Tahoma"/>
            <charset val="1"/>
          </rPr>
          <t xml:space="preserve">6021
</t>
        </r>
      </text>
    </comment>
  </commentList>
</comments>
</file>

<file path=xl/sharedStrings.xml><?xml version="1.0" encoding="utf-8"?>
<sst xmlns="http://schemas.openxmlformats.org/spreadsheetml/2006/main" count="142" uniqueCount="89">
  <si>
    <t>№ п/п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</si>
  <si>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</si>
  <si>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</si>
  <si>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</si>
  <si>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</si>
  <si>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</si>
  <si>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</si>
  <si>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</si>
  <si>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</si>
  <si>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</si>
  <si>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</si>
  <si>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</si>
  <si>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</si>
  <si>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</si>
  <si>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</si>
  <si>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</si>
  <si>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</si>
  <si>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</si>
  <si>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</si>
  <si>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</si>
  <si>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</si>
  <si>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</si>
  <si>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</si>
  <si>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</si>
  <si>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</si>
  <si>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</si>
  <si>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</si>
  <si>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</si>
  <si>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</si>
  <si>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</si>
  <si>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</si>
  <si>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</si>
  <si>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</si>
  <si>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</si>
  <si>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Данные о сбросах сточных вод в воду за отчетный год</t>
  </si>
  <si>
    <t>Объем, кг/год **</t>
  </si>
  <si>
    <t>Перенос загрязнителей в сточных водах за пределы участка*</t>
  </si>
  <si>
    <t xml:space="preserve"> Данные об объемах отходов 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</si>
  <si>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</si>
  <si>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</si>
  <si>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</si>
  <si>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</si>
  <si>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</si>
  <si>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</si>
  <si>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</si>
  <si>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</si>
  <si>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</si>
  <si>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</si>
  <si>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>Оксид углерода</t>
  </si>
  <si>
    <t xml:space="preserve">Пыль неорганическая 70-20 % </t>
  </si>
  <si>
    <t>630-08-0</t>
  </si>
  <si>
    <t>Р</t>
  </si>
  <si>
    <t>060441000268</t>
  </si>
  <si>
    <t>Азота (IV) диоксид</t>
  </si>
  <si>
    <t>Азот (II) оксид</t>
  </si>
  <si>
    <t>месторождение Хаджиконган</t>
  </si>
  <si>
    <t>Отвалы ПРС</t>
  </si>
  <si>
    <t>Карьер</t>
  </si>
  <si>
    <t>Породный отвал</t>
  </si>
  <si>
    <t>Отвал окисленных забалансовых руд</t>
  </si>
  <si>
    <t>Отвал окисленных балансовых руд</t>
  </si>
  <si>
    <t>Вскрышная порода</t>
  </si>
  <si>
    <t>01 01 01</t>
  </si>
  <si>
    <t>филиала ТОО "Корпорация Казахмыс"</t>
  </si>
  <si>
    <t>ПО "Карагандацветмет"</t>
  </si>
  <si>
    <t>исп.: Дузбаева А. К.</t>
  </si>
  <si>
    <t>т.: 95 71 18</t>
  </si>
  <si>
    <t>green6@kazakhmys.kz</t>
  </si>
  <si>
    <t>Карагандинская область,
г. Караганда, пр. Строителей, 35а</t>
  </si>
  <si>
    <t xml:space="preserve">Карагандинская </t>
  </si>
  <si>
    <t>49.504997 с.ш.,
73.594469 в.д.</t>
  </si>
  <si>
    <t>Добыча  руды открытым способом</t>
  </si>
  <si>
    <t>Бухар-Жырауский район,  с. Шешенкара</t>
  </si>
  <si>
    <t>сбросов в водные объекты отсутствуют.</t>
  </si>
  <si>
    <t>10024-97-2</t>
  </si>
  <si>
    <t>Нурекин Д. К.</t>
  </si>
  <si>
    <t>2022 год</t>
  </si>
  <si>
    <t>Д. К. Нурекин</t>
  </si>
  <si>
    <t>И.о. генерального директора</t>
  </si>
  <si>
    <t>Отвал ПРС №1 (пруд-испаритель)</t>
  </si>
  <si>
    <t>Отвал ПРС №2 (пруд-испаритель)</t>
  </si>
  <si>
    <t>Отвал ПРС №3 (пруд-испаритель)</t>
  </si>
  <si>
    <t>Отвал ПРС №1 (рудовозная дорога)</t>
  </si>
  <si>
    <t>Отвал ПРС №2 (рудовозная дорога)</t>
  </si>
  <si>
    <t>Отвал ПРС №3 (рудовозная дорога)</t>
  </si>
  <si>
    <t>Отвал ПРС №4 (рудовозная дорога)</t>
  </si>
  <si>
    <t>Отвал ПРС №1 (ж/д тупик ст. Ащису)</t>
  </si>
  <si>
    <t>Отвал ПРС №2 (ж/д тупик ст. Ащису)</t>
  </si>
  <si>
    <t>Перегрузочная пплощадка ст Ащису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</si>
</sst>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7" fillId="0" borderId="0" xfId="0" applyFont="1"/>
    <xf numFmtId="0" fontId="13" fillId="0" borderId="0" xfId="1" applyFont="1"/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en6@kazakhmys.k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4"/>
  <sheetViews>
    <sheetView topLeftCell="A19" workbookViewId="0">
      <selection activeCell="D32" sqref="D32"/>
    </sheetView>
  </sheetViews>
  <sheetFormatPr defaultRowHeight="15" x14ac:dyDescent="0.25"/>
  <cols>
    <col min="2" max="2" width="3.5703125" bestFit="1" customWidth="1"/>
    <col min="3" max="3" width="40.140625" customWidth="1"/>
    <col min="4" max="4" width="59" customWidth="1"/>
  </cols>
  <sheetData>
    <row r="2" spans="2:4" x14ac:dyDescent="0.25">
      <c r="B2" s="41" t="s">
        <v>2</v>
      </c>
      <c r="C2" s="41"/>
      <c r="D2" s="41"/>
    </row>
    <row r="3" spans="2:4" ht="25.5" x14ac:dyDescent="0.25">
      <c r="B3" s="8" t="s">
        <v>0</v>
      </c>
      <c r="C3" s="8" t="s">
        <v>3</v>
      </c>
      <c r="D3" s="8" t="s">
        <v>4</v>
      </c>
    </row>
    <row r="4" spans="2:4" x14ac:dyDescent="0.25">
      <c r="B4" s="3">
        <v>1</v>
      </c>
      <c r="C4" s="3">
        <v>2</v>
      </c>
      <c r="D4" s="3">
        <v>3</v>
      </c>
    </row>
    <row r="5" spans="2:4" ht="24" customHeight="1" x14ac:dyDescent="0.25">
      <c r="B5" s="10">
        <v>1</v>
      </c>
      <c r="C5" s="14" t="s">
        <v>5</v>
      </c>
      <c r="D5" s="5" t="s">
        <v>55</v>
      </c>
    </row>
    <row r="6" spans="2:4" x14ac:dyDescent="0.25">
      <c r="B6" s="10">
        <v>2</v>
      </c>
      <c r="C6" s="14" t="s">
        <v>6</v>
      </c>
      <c r="D6" s="20" t="s">
        <v>52</v>
      </c>
    </row>
    <row r="7" spans="2:4" ht="30.75" customHeight="1" x14ac:dyDescent="0.25">
      <c r="B7" s="10">
        <v>3</v>
      </c>
      <c r="C7" s="14" t="s">
        <v>7</v>
      </c>
      <c r="D7" s="5" t="s">
        <v>68</v>
      </c>
    </row>
    <row r="8" spans="2:4" x14ac:dyDescent="0.25">
      <c r="B8" s="10">
        <v>4</v>
      </c>
      <c r="C8" s="14" t="s">
        <v>8</v>
      </c>
      <c r="D8" s="33" t="s">
        <v>75</v>
      </c>
    </row>
    <row r="9" spans="2:4" ht="65.25" customHeight="1" x14ac:dyDescent="0.25">
      <c r="B9" s="10">
        <v>5</v>
      </c>
      <c r="C9" s="14" t="s">
        <v>9</v>
      </c>
      <c r="D9" s="33" t="s">
        <v>46</v>
      </c>
    </row>
    <row r="10" spans="2:4" x14ac:dyDescent="0.25">
      <c r="B10" s="10">
        <v>6</v>
      </c>
      <c r="C10" s="14" t="s">
        <v>10</v>
      </c>
      <c r="D10" s="5" t="s">
        <v>76</v>
      </c>
    </row>
    <row r="11" spans="2:4" ht="29.25" customHeight="1" x14ac:dyDescent="0.25">
      <c r="B11" s="10">
        <v>7</v>
      </c>
      <c r="C11" s="14" t="s">
        <v>11</v>
      </c>
      <c r="D11" s="5" t="s">
        <v>46</v>
      </c>
    </row>
    <row r="12" spans="2:4" x14ac:dyDescent="0.25">
      <c r="B12" s="10">
        <v>8</v>
      </c>
      <c r="C12" s="14" t="s">
        <v>12</v>
      </c>
      <c r="D12" s="5" t="s">
        <v>72</v>
      </c>
    </row>
    <row r="13" spans="2:4" x14ac:dyDescent="0.25">
      <c r="B13" s="10" t="s">
        <v>13</v>
      </c>
      <c r="C13" s="14" t="s">
        <v>14</v>
      </c>
      <c r="D13" s="5" t="s">
        <v>69</v>
      </c>
    </row>
    <row r="14" spans="2:4" x14ac:dyDescent="0.25">
      <c r="B14" s="10" t="s">
        <v>15</v>
      </c>
      <c r="C14" s="14" t="s">
        <v>16</v>
      </c>
      <c r="D14" s="5" t="s">
        <v>46</v>
      </c>
    </row>
    <row r="15" spans="2:4" x14ac:dyDescent="0.25">
      <c r="B15" s="10" t="s">
        <v>17</v>
      </c>
      <c r="C15" s="14" t="s">
        <v>18</v>
      </c>
      <c r="D15" s="5" t="s">
        <v>46</v>
      </c>
    </row>
    <row r="16" spans="2:4" x14ac:dyDescent="0.25">
      <c r="B16" s="10" t="s">
        <v>19</v>
      </c>
      <c r="C16" s="14" t="s">
        <v>20</v>
      </c>
      <c r="D16" s="5" t="s">
        <v>46</v>
      </c>
    </row>
    <row r="17" spans="2:4" ht="41.25" customHeight="1" x14ac:dyDescent="0.25">
      <c r="B17" s="10">
        <v>9</v>
      </c>
      <c r="C17" s="15" t="s">
        <v>21</v>
      </c>
      <c r="D17" s="33" t="s">
        <v>70</v>
      </c>
    </row>
    <row r="18" spans="2:4" ht="38.25" x14ac:dyDescent="0.25">
      <c r="B18" s="10">
        <v>10</v>
      </c>
      <c r="C18" s="15" t="s">
        <v>22</v>
      </c>
      <c r="D18" s="34"/>
    </row>
    <row r="19" spans="2:4" ht="15.75" thickBot="1" x14ac:dyDescent="0.3">
      <c r="B19" s="12"/>
      <c r="C19" s="13"/>
      <c r="D19" s="11"/>
    </row>
    <row r="20" spans="2:4" ht="17.25" customHeight="1" x14ac:dyDescent="0.25">
      <c r="B20" s="38" t="s">
        <v>23</v>
      </c>
      <c r="C20" s="39"/>
      <c r="D20" s="40"/>
    </row>
    <row r="21" spans="2:4" ht="25.5" x14ac:dyDescent="0.25">
      <c r="B21" s="8" t="s">
        <v>0</v>
      </c>
      <c r="C21" s="8" t="s">
        <v>3</v>
      </c>
      <c r="D21" s="8" t="s">
        <v>4</v>
      </c>
    </row>
    <row r="22" spans="2:4" x14ac:dyDescent="0.25">
      <c r="B22" s="3">
        <v>1</v>
      </c>
      <c r="C22" s="3">
        <v>2</v>
      </c>
      <c r="D22" s="3">
        <v>3</v>
      </c>
    </row>
    <row r="23" spans="2:4" ht="25.5" x14ac:dyDescent="0.25">
      <c r="B23" s="10">
        <v>1</v>
      </c>
      <c r="C23" s="6" t="s">
        <v>24</v>
      </c>
      <c r="D23" s="5" t="str">
        <f>D5</f>
        <v>месторождение Хаджиконган</v>
      </c>
    </row>
    <row r="24" spans="2:4" ht="25.5" x14ac:dyDescent="0.25">
      <c r="B24" s="10">
        <v>2</v>
      </c>
      <c r="C24" s="6" t="s">
        <v>25</v>
      </c>
      <c r="D24" s="5" t="s">
        <v>71</v>
      </c>
    </row>
    <row r="27" spans="2:4" ht="15.75" x14ac:dyDescent="0.25">
      <c r="C27" s="28" t="s">
        <v>78</v>
      </c>
      <c r="D27" s="29"/>
    </row>
    <row r="28" spans="2:4" ht="15.75" x14ac:dyDescent="0.25">
      <c r="C28" s="28" t="s">
        <v>63</v>
      </c>
      <c r="D28" s="29"/>
    </row>
    <row r="29" spans="2:4" ht="15.75" x14ac:dyDescent="0.25">
      <c r="C29" s="28" t="s">
        <v>64</v>
      </c>
      <c r="D29" s="30" t="s">
        <v>77</v>
      </c>
    </row>
    <row r="30" spans="2:4" ht="15.75" x14ac:dyDescent="0.25">
      <c r="C30" s="29"/>
      <c r="D30" s="29"/>
    </row>
    <row r="31" spans="2:4" ht="15.75" x14ac:dyDescent="0.25">
      <c r="C31" s="29"/>
      <c r="D31" s="29"/>
    </row>
    <row r="32" spans="2:4" ht="15.75" x14ac:dyDescent="0.25">
      <c r="C32" s="31" t="s">
        <v>65</v>
      </c>
      <c r="D32" s="29"/>
    </row>
    <row r="33" spans="3:4" ht="15.75" x14ac:dyDescent="0.25">
      <c r="C33" s="31" t="s">
        <v>66</v>
      </c>
      <c r="D33" s="29"/>
    </row>
    <row r="34" spans="3:4" ht="15.75" x14ac:dyDescent="0.25">
      <c r="C34" s="32" t="s">
        <v>67</v>
      </c>
      <c r="D34" s="29"/>
    </row>
  </sheetData>
  <mergeCells count="2">
    <mergeCell ref="B20:D20"/>
    <mergeCell ref="B2:D2"/>
  </mergeCells>
  <hyperlinks>
    <hyperlink ref="C3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AK12"/>
  <sheetViews>
    <sheetView tabSelected="1" zoomScale="78" zoomScaleNormal="78" workbookViewId="0">
      <pane xSplit="5" ySplit="5" topLeftCell="F6" activePane="bottomRight" state="frozen"/>
      <selection pane="topRight" activeCell="F1" sqref="F1"/>
      <selection pane="bottomLeft" activeCell="A7" sqref="A7"/>
      <selection pane="bottomRight" activeCell="K19" sqref="K19"/>
    </sheetView>
  </sheetViews>
  <sheetFormatPr defaultRowHeight="15" x14ac:dyDescent="0.25"/>
  <cols>
    <col min="1" max="1" width="9.140625" style="2"/>
    <col min="2" max="2" width="11.28515625" style="2" customWidth="1"/>
    <col min="3" max="3" width="14.7109375" style="2" customWidth="1"/>
    <col min="4" max="4" width="14.85546875" style="2" customWidth="1"/>
    <col min="5" max="5" width="19.28515625" style="2" customWidth="1"/>
    <col min="6" max="6" width="13.42578125" style="2" customWidth="1"/>
    <col min="7" max="7" width="13.140625" style="2" customWidth="1"/>
    <col min="8" max="8" width="12.42578125" style="2" customWidth="1"/>
    <col min="9" max="21" width="11.42578125" style="2" customWidth="1"/>
    <col min="22" max="29" width="11.42578125" style="2" hidden="1" customWidth="1"/>
    <col min="30" max="35" width="11.42578125" style="2" customWidth="1"/>
    <col min="36" max="36" width="32.85546875" style="2" customWidth="1"/>
    <col min="37" max="16384" width="9.140625" style="2"/>
  </cols>
  <sheetData>
    <row r="2" spans="2:37" ht="19.5" customHeight="1" x14ac:dyDescent="0.25">
      <c r="B2" s="46" t="s">
        <v>26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8"/>
    </row>
    <row r="3" spans="2:37" ht="30.75" customHeight="1" x14ac:dyDescent="0.25">
      <c r="B3" s="49" t="s">
        <v>0</v>
      </c>
      <c r="C3" s="49" t="s">
        <v>27</v>
      </c>
      <c r="D3" s="49" t="s">
        <v>28</v>
      </c>
      <c r="E3" s="49" t="s">
        <v>29</v>
      </c>
      <c r="F3" s="44" t="s">
        <v>30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53"/>
      <c r="AJ3" s="50" t="s">
        <v>31</v>
      </c>
    </row>
    <row r="4" spans="2:37" ht="37.5" customHeight="1" x14ac:dyDescent="0.25">
      <c r="B4" s="49"/>
      <c r="C4" s="49"/>
      <c r="D4" s="49"/>
      <c r="E4" s="49"/>
      <c r="F4" s="42" t="s">
        <v>56</v>
      </c>
      <c r="G4" s="42"/>
      <c r="H4" s="42" t="s">
        <v>57</v>
      </c>
      <c r="I4" s="42"/>
      <c r="J4" s="42" t="s">
        <v>58</v>
      </c>
      <c r="K4" s="42"/>
      <c r="L4" s="42" t="s">
        <v>59</v>
      </c>
      <c r="M4" s="42"/>
      <c r="N4" s="42" t="s">
        <v>60</v>
      </c>
      <c r="O4" s="42"/>
      <c r="P4" s="42" t="s">
        <v>79</v>
      </c>
      <c r="Q4" s="42"/>
      <c r="R4" s="42" t="s">
        <v>80</v>
      </c>
      <c r="S4" s="42"/>
      <c r="T4" s="42" t="s">
        <v>81</v>
      </c>
      <c r="U4" s="42"/>
      <c r="V4" s="42" t="s">
        <v>82</v>
      </c>
      <c r="W4" s="42"/>
      <c r="X4" s="42" t="s">
        <v>83</v>
      </c>
      <c r="Y4" s="42"/>
      <c r="Z4" s="42" t="s">
        <v>84</v>
      </c>
      <c r="AA4" s="42"/>
      <c r="AB4" s="42" t="s">
        <v>85</v>
      </c>
      <c r="AC4" s="42"/>
      <c r="AD4" s="42" t="s">
        <v>86</v>
      </c>
      <c r="AE4" s="42"/>
      <c r="AF4" s="42" t="s">
        <v>87</v>
      </c>
      <c r="AG4" s="42"/>
      <c r="AH4" s="42" t="s">
        <v>88</v>
      </c>
      <c r="AI4" s="42"/>
      <c r="AJ4" s="51"/>
    </row>
    <row r="5" spans="2:37" ht="30.75" customHeight="1" x14ac:dyDescent="0.25">
      <c r="B5" s="49"/>
      <c r="C5" s="49"/>
      <c r="D5" s="49"/>
      <c r="E5" s="49"/>
      <c r="F5" s="3" t="s">
        <v>32</v>
      </c>
      <c r="G5" s="3" t="s">
        <v>33</v>
      </c>
      <c r="H5" s="3" t="s">
        <v>32</v>
      </c>
      <c r="I5" s="3" t="s">
        <v>33</v>
      </c>
      <c r="J5" s="21" t="s">
        <v>32</v>
      </c>
      <c r="K5" s="21" t="s">
        <v>33</v>
      </c>
      <c r="L5" s="21" t="s">
        <v>32</v>
      </c>
      <c r="M5" s="21" t="s">
        <v>33</v>
      </c>
      <c r="N5" s="21" t="s">
        <v>32</v>
      </c>
      <c r="O5" s="21" t="s">
        <v>33</v>
      </c>
      <c r="P5" s="35" t="s">
        <v>32</v>
      </c>
      <c r="Q5" s="35" t="s">
        <v>33</v>
      </c>
      <c r="R5" s="35" t="s">
        <v>32</v>
      </c>
      <c r="S5" s="35" t="s">
        <v>33</v>
      </c>
      <c r="T5" s="35" t="s">
        <v>32</v>
      </c>
      <c r="U5" s="35" t="s">
        <v>33</v>
      </c>
      <c r="V5" s="35" t="s">
        <v>32</v>
      </c>
      <c r="W5" s="35" t="s">
        <v>33</v>
      </c>
      <c r="X5" s="35" t="s">
        <v>32</v>
      </c>
      <c r="Y5" s="35" t="s">
        <v>33</v>
      </c>
      <c r="Z5" s="35" t="s">
        <v>32</v>
      </c>
      <c r="AA5" s="35" t="s">
        <v>33</v>
      </c>
      <c r="AB5" s="35" t="s">
        <v>32</v>
      </c>
      <c r="AC5" s="35" t="s">
        <v>33</v>
      </c>
      <c r="AD5" s="35" t="s">
        <v>32</v>
      </c>
      <c r="AE5" s="35" t="s">
        <v>33</v>
      </c>
      <c r="AF5" s="35" t="s">
        <v>32</v>
      </c>
      <c r="AG5" s="35" t="s">
        <v>33</v>
      </c>
      <c r="AH5" s="35" t="s">
        <v>32</v>
      </c>
      <c r="AI5" s="35" t="s">
        <v>33</v>
      </c>
      <c r="AJ5" s="52"/>
    </row>
    <row r="6" spans="2:37" x14ac:dyDescent="0.25"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21">
        <v>6</v>
      </c>
      <c r="H6" s="21">
        <v>9</v>
      </c>
      <c r="I6" s="21">
        <v>10</v>
      </c>
      <c r="J6" s="21">
        <v>11</v>
      </c>
      <c r="K6" s="21">
        <v>12</v>
      </c>
      <c r="L6" s="21">
        <v>13</v>
      </c>
      <c r="M6" s="21">
        <v>14</v>
      </c>
      <c r="N6" s="21">
        <v>15</v>
      </c>
      <c r="O6" s="21">
        <v>16</v>
      </c>
      <c r="P6" s="35">
        <v>17</v>
      </c>
      <c r="Q6" s="35">
        <v>18</v>
      </c>
      <c r="R6" s="35">
        <v>19</v>
      </c>
      <c r="S6" s="35">
        <v>20</v>
      </c>
      <c r="T6" s="35">
        <v>21</v>
      </c>
      <c r="U6" s="35">
        <v>22</v>
      </c>
      <c r="V6" s="35">
        <v>23</v>
      </c>
      <c r="W6" s="35">
        <v>24</v>
      </c>
      <c r="X6" s="35">
        <v>25</v>
      </c>
      <c r="Y6" s="35">
        <v>26</v>
      </c>
      <c r="Z6" s="35">
        <v>27</v>
      </c>
      <c r="AA6" s="35">
        <v>28</v>
      </c>
      <c r="AB6" s="35">
        <v>29</v>
      </c>
      <c r="AC6" s="35">
        <v>30</v>
      </c>
      <c r="AD6" s="35">
        <v>31</v>
      </c>
      <c r="AE6" s="35">
        <v>32</v>
      </c>
      <c r="AF6" s="35">
        <v>33</v>
      </c>
      <c r="AG6" s="35">
        <v>34</v>
      </c>
      <c r="AH6" s="35">
        <v>35</v>
      </c>
      <c r="AI6" s="35">
        <v>36</v>
      </c>
      <c r="AJ6" s="16">
        <v>37</v>
      </c>
    </row>
    <row r="7" spans="2:37" x14ac:dyDescent="0.25">
      <c r="B7" s="9"/>
      <c r="C7" s="9" t="s">
        <v>74</v>
      </c>
      <c r="D7" s="9">
        <v>1</v>
      </c>
      <c r="E7" s="17" t="s">
        <v>53</v>
      </c>
      <c r="F7" s="9"/>
      <c r="G7" s="9">
        <v>0</v>
      </c>
      <c r="H7" s="9">
        <f>8.8*1000</f>
        <v>8800</v>
      </c>
      <c r="I7" s="9">
        <v>0</v>
      </c>
      <c r="J7" s="9"/>
      <c r="K7" s="9">
        <v>0</v>
      </c>
      <c r="L7" s="9"/>
      <c r="M7" s="9">
        <v>0</v>
      </c>
      <c r="N7" s="9"/>
      <c r="O7" s="9">
        <v>0</v>
      </c>
      <c r="P7" s="9"/>
      <c r="Q7" s="9">
        <v>0</v>
      </c>
      <c r="R7" s="9"/>
      <c r="S7" s="9">
        <v>0</v>
      </c>
      <c r="T7" s="9"/>
      <c r="U7" s="9">
        <v>0</v>
      </c>
      <c r="V7" s="9"/>
      <c r="W7" s="9">
        <v>0</v>
      </c>
      <c r="X7" s="9"/>
      <c r="Y7" s="9">
        <v>0</v>
      </c>
      <c r="Z7" s="9"/>
      <c r="AA7" s="9">
        <v>0</v>
      </c>
      <c r="AB7" s="9"/>
      <c r="AC7" s="9">
        <v>0</v>
      </c>
      <c r="AD7" s="9"/>
      <c r="AE7" s="9">
        <v>0</v>
      </c>
      <c r="AF7" s="9"/>
      <c r="AG7" s="9">
        <v>0</v>
      </c>
      <c r="AH7" s="9"/>
      <c r="AI7" s="9">
        <v>0</v>
      </c>
      <c r="AJ7" s="9" t="s">
        <v>51</v>
      </c>
      <c r="AK7" s="24"/>
    </row>
    <row r="8" spans="2:37" x14ac:dyDescent="0.25">
      <c r="B8" s="9"/>
      <c r="C8" s="9"/>
      <c r="D8" s="9">
        <v>1</v>
      </c>
      <c r="E8" s="18" t="s">
        <v>54</v>
      </c>
      <c r="F8" s="9"/>
      <c r="G8" s="9">
        <v>0</v>
      </c>
      <c r="H8" s="9">
        <f>1.374*1000</f>
        <v>1374</v>
      </c>
      <c r="I8" s="9">
        <v>0</v>
      </c>
      <c r="J8" s="9"/>
      <c r="K8" s="9">
        <v>0</v>
      </c>
      <c r="L8" s="9"/>
      <c r="M8" s="9">
        <v>0</v>
      </c>
      <c r="N8" s="9"/>
      <c r="O8" s="9">
        <v>0</v>
      </c>
      <c r="P8" s="9"/>
      <c r="Q8" s="9">
        <v>0</v>
      </c>
      <c r="R8" s="9"/>
      <c r="S8" s="9">
        <v>0</v>
      </c>
      <c r="T8" s="9"/>
      <c r="U8" s="9">
        <v>0</v>
      </c>
      <c r="V8" s="9"/>
      <c r="W8" s="9">
        <v>0</v>
      </c>
      <c r="X8" s="9"/>
      <c r="Y8" s="9">
        <v>0</v>
      </c>
      <c r="Z8" s="9"/>
      <c r="AA8" s="9">
        <v>0</v>
      </c>
      <c r="AB8" s="9"/>
      <c r="AC8" s="9">
        <v>0</v>
      </c>
      <c r="AD8" s="9"/>
      <c r="AE8" s="9">
        <v>0</v>
      </c>
      <c r="AF8" s="9"/>
      <c r="AG8" s="9">
        <v>0</v>
      </c>
      <c r="AH8" s="9"/>
      <c r="AI8" s="9">
        <v>0</v>
      </c>
      <c r="AJ8" s="9" t="s">
        <v>51</v>
      </c>
    </row>
    <row r="9" spans="2:37" x14ac:dyDescent="0.25">
      <c r="B9" s="9"/>
      <c r="C9" s="9" t="s">
        <v>50</v>
      </c>
      <c r="D9" s="9">
        <v>1</v>
      </c>
      <c r="E9" s="17" t="s">
        <v>48</v>
      </c>
      <c r="F9" s="9"/>
      <c r="G9" s="9">
        <v>0</v>
      </c>
      <c r="H9" s="9">
        <f>39.24*1000</f>
        <v>39240</v>
      </c>
      <c r="I9" s="9">
        <v>0</v>
      </c>
      <c r="J9" s="9"/>
      <c r="K9" s="9">
        <v>0</v>
      </c>
      <c r="L9" s="9"/>
      <c r="M9" s="9">
        <v>0</v>
      </c>
      <c r="N9" s="9"/>
      <c r="O9" s="9">
        <v>0</v>
      </c>
      <c r="P9" s="9"/>
      <c r="Q9" s="9">
        <v>0</v>
      </c>
      <c r="R9" s="9"/>
      <c r="S9" s="9">
        <v>0</v>
      </c>
      <c r="T9" s="9"/>
      <c r="U9" s="9">
        <v>0</v>
      </c>
      <c r="V9" s="9"/>
      <c r="W9" s="9">
        <v>0</v>
      </c>
      <c r="X9" s="9"/>
      <c r="Y9" s="9">
        <v>0</v>
      </c>
      <c r="Z9" s="9"/>
      <c r="AA9" s="9">
        <v>0</v>
      </c>
      <c r="AB9" s="9"/>
      <c r="AC9" s="9">
        <v>0</v>
      </c>
      <c r="AD9" s="9"/>
      <c r="AE9" s="9">
        <v>0</v>
      </c>
      <c r="AF9" s="9"/>
      <c r="AG9" s="9">
        <v>0</v>
      </c>
      <c r="AH9" s="9"/>
      <c r="AI9" s="9">
        <v>0</v>
      </c>
      <c r="AJ9" s="9" t="s">
        <v>51</v>
      </c>
      <c r="AK9" s="24"/>
    </row>
    <row r="10" spans="2:37" ht="45" x14ac:dyDescent="0.25">
      <c r="B10" s="9"/>
      <c r="C10" s="9"/>
      <c r="D10" s="9">
        <v>6</v>
      </c>
      <c r="E10" s="17" t="s">
        <v>49</v>
      </c>
      <c r="F10" s="37">
        <f>(0.9+28.3652+28.3652+28.3652+26.3058+66.7317)*1000</f>
        <v>179033.09999999998</v>
      </c>
      <c r="G10" s="9">
        <v>0</v>
      </c>
      <c r="H10" s="9">
        <f>261.3595*1000</f>
        <v>261359.50000000003</v>
      </c>
      <c r="I10" s="9">
        <v>0</v>
      </c>
      <c r="J10" s="9">
        <f>363.14*1000</f>
        <v>363140</v>
      </c>
      <c r="K10" s="9">
        <v>0</v>
      </c>
      <c r="L10" s="9">
        <f>6.55144*1000</f>
        <v>6551.4400000000005</v>
      </c>
      <c r="M10" s="9">
        <v>0</v>
      </c>
      <c r="N10" s="9">
        <f>63.05*1000</f>
        <v>63050</v>
      </c>
      <c r="O10" s="9">
        <v>0</v>
      </c>
      <c r="P10" s="9">
        <f>0.22*1000</f>
        <v>220</v>
      </c>
      <c r="Q10" s="9">
        <v>0</v>
      </c>
      <c r="R10" s="9">
        <f>0.22*1000</f>
        <v>220</v>
      </c>
      <c r="S10" s="9">
        <v>0</v>
      </c>
      <c r="T10" s="9">
        <f>0.2387*1000</f>
        <v>238.7</v>
      </c>
      <c r="U10" s="9">
        <v>0</v>
      </c>
      <c r="V10" s="9"/>
      <c r="W10" s="9">
        <v>0</v>
      </c>
      <c r="X10" s="9"/>
      <c r="Y10" s="9">
        <v>0</v>
      </c>
      <c r="Z10" s="9"/>
      <c r="AA10" s="9">
        <v>0</v>
      </c>
      <c r="AB10" s="9"/>
      <c r="AC10" s="9">
        <v>0</v>
      </c>
      <c r="AD10" s="9">
        <f>0.1018*1000</f>
        <v>101.8</v>
      </c>
      <c r="AE10" s="9">
        <v>0</v>
      </c>
      <c r="AF10" s="9">
        <f>0.1018*1000</f>
        <v>101.8</v>
      </c>
      <c r="AG10" s="9">
        <v>0</v>
      </c>
      <c r="AH10" s="9">
        <f>164.68*1000</f>
        <v>164680</v>
      </c>
      <c r="AI10" s="9">
        <v>0</v>
      </c>
      <c r="AJ10" s="9" t="s">
        <v>51</v>
      </c>
      <c r="AK10" s="24"/>
    </row>
    <row r="11" spans="2:37" ht="19.5" customHeight="1" x14ac:dyDescent="0.25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</row>
    <row r="12" spans="2:37" ht="21" customHeight="1" x14ac:dyDescent="0.25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</sheetData>
  <mergeCells count="24">
    <mergeCell ref="F3:AI3"/>
    <mergeCell ref="B12:AJ12"/>
    <mergeCell ref="B2:AJ2"/>
    <mergeCell ref="E3:E5"/>
    <mergeCell ref="H4:I4"/>
    <mergeCell ref="F4:G4"/>
    <mergeCell ref="B3:B5"/>
    <mergeCell ref="C3:C5"/>
    <mergeCell ref="D3:D5"/>
    <mergeCell ref="J4:K4"/>
    <mergeCell ref="L4:M4"/>
    <mergeCell ref="N4:O4"/>
    <mergeCell ref="B11:AJ11"/>
    <mergeCell ref="AJ3:AJ5"/>
    <mergeCell ref="P4:Q4"/>
    <mergeCell ref="AH4:AI4"/>
    <mergeCell ref="AB4:AC4"/>
    <mergeCell ref="AD4:AE4"/>
    <mergeCell ref="AF4:AG4"/>
    <mergeCell ref="R4:S4"/>
    <mergeCell ref="T4:U4"/>
    <mergeCell ref="V4:W4"/>
    <mergeCell ref="X4:Y4"/>
    <mergeCell ref="Z4:AA4"/>
  </mergeCells>
  <pageMargins left="0.7" right="0.7" top="0.75" bottom="0.75" header="0.3" footer="0.3"/>
  <pageSetup paperSize="9" scale="59" orientation="landscape" r:id="rId1"/>
  <colBreaks count="1" manualBreakCount="1">
    <brk id="3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workbookViewId="0">
      <selection activeCell="C25" sqref="C25"/>
    </sheetView>
  </sheetViews>
  <sheetFormatPr defaultRowHeight="15" x14ac:dyDescent="0.25"/>
  <cols>
    <col min="1" max="2" width="9.140625" style="2"/>
    <col min="3" max="3" width="12.140625" style="2" customWidth="1"/>
    <col min="4" max="4" width="10.85546875" style="2" customWidth="1"/>
    <col min="5" max="5" width="14.85546875" style="2" customWidth="1"/>
    <col min="6" max="6" width="13.85546875" style="2" customWidth="1"/>
    <col min="7" max="7" width="18" style="2" customWidth="1"/>
    <col min="8" max="8" width="27.5703125" style="2" customWidth="1"/>
    <col min="9" max="16384" width="9.140625" style="2"/>
  </cols>
  <sheetData>
    <row r="2" spans="2:8" ht="15.75" customHeight="1" x14ac:dyDescent="0.25">
      <c r="B2" s="46" t="s">
        <v>34</v>
      </c>
      <c r="C2" s="47"/>
      <c r="D2" s="47"/>
      <c r="E2" s="47"/>
      <c r="F2" s="47"/>
      <c r="G2" s="47"/>
      <c r="H2" s="47"/>
    </row>
    <row r="3" spans="2:8" ht="23.25" customHeight="1" x14ac:dyDescent="0.25">
      <c r="B3" s="42" t="s">
        <v>0</v>
      </c>
      <c r="C3" s="42" t="s">
        <v>27</v>
      </c>
      <c r="D3" s="42" t="s">
        <v>28</v>
      </c>
      <c r="E3" s="42" t="s">
        <v>29</v>
      </c>
      <c r="F3" s="54" t="s">
        <v>35</v>
      </c>
      <c r="G3" s="55"/>
      <c r="H3" s="56" t="s">
        <v>31</v>
      </c>
    </row>
    <row r="4" spans="2:8" ht="25.5" customHeight="1" x14ac:dyDescent="0.25">
      <c r="B4" s="42"/>
      <c r="C4" s="42"/>
      <c r="D4" s="42"/>
      <c r="E4" s="42"/>
      <c r="F4" s="42"/>
      <c r="G4" s="42"/>
      <c r="H4" s="57"/>
    </row>
    <row r="5" spans="2:8" ht="49.5" customHeight="1" x14ac:dyDescent="0.25">
      <c r="B5" s="42"/>
      <c r="C5" s="42"/>
      <c r="D5" s="42"/>
      <c r="E5" s="42"/>
      <c r="F5" s="3" t="s">
        <v>32</v>
      </c>
      <c r="G5" s="3" t="s">
        <v>33</v>
      </c>
      <c r="H5" s="58"/>
    </row>
    <row r="6" spans="2:8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11</v>
      </c>
    </row>
    <row r="7" spans="2:8" x14ac:dyDescent="0.25">
      <c r="B7" s="44" t="s">
        <v>73</v>
      </c>
      <c r="C7" s="45"/>
      <c r="D7" s="45"/>
      <c r="E7" s="45"/>
      <c r="F7" s="45"/>
      <c r="G7" s="45"/>
      <c r="H7" s="53"/>
    </row>
    <row r="8" spans="2:8" x14ac:dyDescent="0.25">
      <c r="B8" s="23"/>
      <c r="C8" s="25"/>
      <c r="D8" s="25"/>
      <c r="E8" s="26"/>
      <c r="F8" s="27"/>
      <c r="G8" s="27"/>
      <c r="H8" s="27"/>
    </row>
    <row r="9" spans="2:8" x14ac:dyDescent="0.25">
      <c r="B9" s="23"/>
      <c r="C9" s="25"/>
      <c r="D9" s="25"/>
      <c r="E9" s="26"/>
      <c r="F9" s="27"/>
      <c r="G9" s="27"/>
      <c r="H9" s="27"/>
    </row>
  </sheetData>
  <mergeCells count="9">
    <mergeCell ref="B7:H7"/>
    <mergeCell ref="F3:G3"/>
    <mergeCell ref="H3:H5"/>
    <mergeCell ref="B2:H2"/>
    <mergeCell ref="B3:B5"/>
    <mergeCell ref="C3:C5"/>
    <mergeCell ref="D3:D5"/>
    <mergeCell ref="E3:E5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B18" sqref="B18"/>
    </sheetView>
  </sheetViews>
  <sheetFormatPr defaultRowHeight="15" x14ac:dyDescent="0.25"/>
  <cols>
    <col min="1" max="2" width="9.140625" style="7"/>
    <col min="3" max="3" width="25.28515625" style="7" customWidth="1"/>
    <col min="4" max="4" width="20.28515625" style="7" customWidth="1"/>
    <col min="5" max="5" width="18.5703125" style="7" customWidth="1"/>
    <col min="6" max="6" width="17.28515625" style="7" customWidth="1"/>
    <col min="7" max="16384" width="9.140625" style="7"/>
  </cols>
  <sheetData>
    <row r="3" spans="2:6" x14ac:dyDescent="0.25">
      <c r="B3" s="59" t="s">
        <v>36</v>
      </c>
      <c r="C3" s="59"/>
      <c r="D3" s="59"/>
      <c r="E3" s="59"/>
      <c r="F3" s="59"/>
    </row>
    <row r="4" spans="2:6" ht="43.5" x14ac:dyDescent="0.25">
      <c r="B4" s="5" t="s">
        <v>1</v>
      </c>
      <c r="C4" s="3" t="s">
        <v>43</v>
      </c>
      <c r="D4" s="3" t="s">
        <v>47</v>
      </c>
      <c r="E4" s="3" t="s">
        <v>44</v>
      </c>
      <c r="F4" s="3" t="s">
        <v>45</v>
      </c>
    </row>
    <row r="5" spans="2:6" x14ac:dyDescent="0.25">
      <c r="B5" s="5" t="s">
        <v>46</v>
      </c>
      <c r="C5" s="5" t="s">
        <v>46</v>
      </c>
      <c r="D5" s="5" t="s">
        <v>46</v>
      </c>
      <c r="E5" s="5" t="s">
        <v>46</v>
      </c>
      <c r="F5" s="5" t="s">
        <v>46</v>
      </c>
    </row>
    <row r="6" spans="2:6" ht="20.25" customHeight="1" x14ac:dyDescent="0.25">
      <c r="B6" s="60"/>
      <c r="C6" s="61"/>
      <c r="D6" s="61"/>
      <c r="E6" s="61"/>
      <c r="F6" s="62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zoomScale="68" zoomScaleNormal="68" workbookViewId="0">
      <selection activeCell="G26" sqref="G26"/>
    </sheetView>
  </sheetViews>
  <sheetFormatPr defaultRowHeight="15" x14ac:dyDescent="0.25"/>
  <cols>
    <col min="3" max="3" width="26.5703125" customWidth="1"/>
    <col min="4" max="4" width="16.85546875" customWidth="1"/>
    <col min="5" max="5" width="17.140625" customWidth="1"/>
    <col min="6" max="6" width="17.42578125" customWidth="1"/>
    <col min="7" max="7" width="15.85546875" customWidth="1"/>
  </cols>
  <sheetData>
    <row r="2" spans="2:7" ht="15" customHeight="1" x14ac:dyDescent="0.25">
      <c r="B2" s="46" t="s">
        <v>37</v>
      </c>
      <c r="C2" s="47"/>
      <c r="D2" s="47"/>
      <c r="E2" s="47"/>
      <c r="F2" s="47"/>
      <c r="G2" s="47"/>
    </row>
    <row r="3" spans="2:7" ht="51" x14ac:dyDescent="0.25">
      <c r="B3" s="5" t="s">
        <v>1</v>
      </c>
      <c r="C3" s="3" t="s">
        <v>38</v>
      </c>
      <c r="D3" s="3" t="s">
        <v>39</v>
      </c>
      <c r="E3" s="3" t="s">
        <v>40</v>
      </c>
      <c r="F3" s="3" t="s">
        <v>41</v>
      </c>
      <c r="G3" s="3" t="s">
        <v>42</v>
      </c>
    </row>
    <row r="4" spans="2:7" x14ac:dyDescent="0.25">
      <c r="B4" s="19"/>
      <c r="C4" s="4" t="s">
        <v>61</v>
      </c>
      <c r="D4" s="36">
        <v>8256029.4000000004</v>
      </c>
      <c r="E4" s="20" t="s">
        <v>62</v>
      </c>
      <c r="F4" s="5" t="s">
        <v>46</v>
      </c>
      <c r="G4" s="37">
        <v>19304086.120000001</v>
      </c>
    </row>
    <row r="5" spans="2:7" x14ac:dyDescent="0.25">
      <c r="B5" s="10"/>
      <c r="C5" s="4"/>
      <c r="D5" s="4"/>
      <c r="E5" s="22"/>
      <c r="F5" s="4"/>
      <c r="G5" s="4"/>
    </row>
    <row r="6" spans="2:7" ht="18" customHeight="1" x14ac:dyDescent="0.25">
      <c r="B6" s="43"/>
      <c r="C6" s="43"/>
      <c r="D6" s="43"/>
      <c r="E6" s="43"/>
      <c r="F6" s="43"/>
      <c r="G6" s="43"/>
    </row>
    <row r="7" spans="2:7" ht="18.75" x14ac:dyDescent="0.25">
      <c r="B7" s="1"/>
    </row>
  </sheetData>
  <mergeCells count="2">
    <mergeCell ref="B6:G6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Хадж</vt:lpstr>
      <vt:lpstr> выбр Хадж</vt:lpstr>
      <vt:lpstr>сброс Хадж</vt:lpstr>
      <vt:lpstr> сточн водах Хадж</vt:lpstr>
      <vt:lpstr>отх Хадж</vt:lpstr>
      <vt:lpstr>' выбр Хадж'!Область_печати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2023-03-24T10:06:22Z</dcterms:modified>
</cp:coreProperties>
</file>